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8070" activeTab="0"/>
  </bookViews>
  <sheets>
    <sheet name="Caminos Red Terciaria" sheetId="1" r:id="rId1"/>
  </sheets>
  <definedNames>
    <definedName name="_xlnm.Print_Area" localSheetId="0">'Caminos Red Terciaria'!$A$11:$E$272</definedName>
    <definedName name="_xlnm.Print_Titles" localSheetId="0">'Caminos Red Terciaria'!$1:$6</definedName>
  </definedNames>
  <calcPr fullCalcOnLoad="1"/>
</workbook>
</file>

<file path=xl/comments1.xml><?xml version="1.0" encoding="utf-8"?>
<comments xmlns="http://schemas.openxmlformats.org/spreadsheetml/2006/main">
  <authors>
    <author>oortiz</author>
    <author>lorjuela</author>
  </authors>
  <commentList>
    <comment ref="C2600" authorId="0">
      <text>
        <r>
          <rPr>
            <b/>
            <sz val="8"/>
            <rFont val="Tahoma"/>
            <family val="2"/>
          </rPr>
          <t xml:space="preserve">lorjuela: </t>
        </r>
        <r>
          <rPr>
            <sz val="8"/>
            <rFont val="Tahoma"/>
            <family val="2"/>
          </rPr>
          <t>mediante oficio 69758 de octubre 27 de 2005 los alcaldes de Durania y Bochalema certifican que esta via es de Bochalema ya que beneficia a vereda de este mcpio</t>
        </r>
        <r>
          <rPr>
            <b/>
            <sz val="8"/>
            <rFont val="Tahoma"/>
            <family val="2"/>
          </rPr>
          <t xml:space="preserve">
</t>
        </r>
        <r>
          <rPr>
            <sz val="8"/>
            <rFont val="Tahoma"/>
            <family val="2"/>
          </rPr>
          <t xml:space="preserve">
</t>
        </r>
      </text>
    </comment>
    <comment ref="C3492" authorId="1">
      <text>
        <r>
          <rPr>
            <b/>
            <sz val="8"/>
            <rFont val="Tahoma"/>
            <family val="2"/>
          </rPr>
          <t>lorjuela:</t>
        </r>
        <r>
          <rPr>
            <sz val="8"/>
            <rFont val="Tahoma"/>
            <family val="2"/>
          </rPr>
          <t xml:space="preserve">
mediante faxes de Palmira  y Cali de fecha 25 de enero de 2006, los secretarios de obras o infraestructura certifican que esta via no es de Cali sino de Palmira. Por otra parte no es Guanabal sino Guanabanal</t>
        </r>
      </text>
    </comment>
    <comment ref="C1299" authorId="1">
      <text>
        <r>
          <rPr>
            <b/>
            <sz val="8"/>
            <rFont val="Tahoma"/>
            <family val="2"/>
          </rPr>
          <t>lorjuela:</t>
        </r>
        <r>
          <rPr>
            <sz val="8"/>
            <rFont val="Tahoma"/>
            <family val="2"/>
          </rPr>
          <t xml:space="preserve">
Mediante Rad. No. 58858 de sep 12 de 2005 el Alcalde de Suarez aclara que estas vias no son de Buenos Aires como figuraban sino de Suarez.
Se le quitaron 5 vias a Buenos Aires para 38,85 Km = $116,550,000</t>
        </r>
      </text>
    </comment>
    <comment ref="C1300" authorId="1">
      <text>
        <r>
          <rPr>
            <b/>
            <sz val="8"/>
            <rFont val="Tahoma"/>
            <family val="2"/>
          </rPr>
          <t>lorjuela:</t>
        </r>
        <r>
          <rPr>
            <sz val="8"/>
            <rFont val="Tahoma"/>
            <family val="2"/>
          </rPr>
          <t xml:space="preserve">
Mediante Rad. No. 58858 de sep 12 de 2005 el Alcalde de Suarez aclara que estas vias no son de Buenos Aires como figuraban sino de Suarez. Se le quitaron 5 vias a Buenos Aires para 38,85 Km = $116,550,000</t>
        </r>
      </text>
    </comment>
    <comment ref="C1301" authorId="1">
      <text>
        <r>
          <rPr>
            <b/>
            <sz val="8"/>
            <rFont val="Tahoma"/>
            <family val="2"/>
          </rPr>
          <t>lorjuela:</t>
        </r>
        <r>
          <rPr>
            <sz val="8"/>
            <rFont val="Tahoma"/>
            <family val="2"/>
          </rPr>
          <t xml:space="preserve">
Mediante Rad. No. 58858 de sep 12 de 2005 el Alcalde de Suarez aclara que estas vias no son de Buenos Aires como figuraban sino de Suarez. Se le quitaron 5 vias a Buenos Aires para 38,85 Km = $116,550,000</t>
        </r>
      </text>
    </comment>
    <comment ref="C1302" authorId="1">
      <text>
        <r>
          <rPr>
            <b/>
            <sz val="8"/>
            <rFont val="Tahoma"/>
            <family val="2"/>
          </rPr>
          <t>lorjuela:</t>
        </r>
        <r>
          <rPr>
            <sz val="8"/>
            <rFont val="Tahoma"/>
            <family val="2"/>
          </rPr>
          <t xml:space="preserve">
Mediante Rad. No. 58858 de sep 12 de 2005 el Alcalde de Suarez aclara que estas vias no son de Buenos Aires como figuraban sino de Suarez. Se le quitaron 5 vias a Buenos Aires para 38,85 Km = $116,550,000</t>
        </r>
      </text>
    </comment>
    <comment ref="C1303" authorId="1">
      <text>
        <r>
          <rPr>
            <b/>
            <sz val="8"/>
            <rFont val="Tahoma"/>
            <family val="2"/>
          </rPr>
          <t>lorjuela:</t>
        </r>
        <r>
          <rPr>
            <sz val="8"/>
            <rFont val="Tahoma"/>
            <family val="2"/>
          </rPr>
          <t xml:space="preserve">
Mediante Rad. No. 58858 de sep 12 de 2005 el Alcalde de Suarez aclara que estas vias no son de Buenos Aires como figuraban sino de Suarez. Se le quitaron 5 vias a Buenos Aires para 38,85 Km = $116,550,000</t>
        </r>
      </text>
    </comment>
    <comment ref="C2831" authorId="1">
      <text>
        <r>
          <rPr>
            <b/>
            <sz val="8"/>
            <rFont val="Tahoma"/>
            <family val="2"/>
          </rPr>
          <t>lorjuela:</t>
        </r>
        <r>
          <rPr>
            <sz val="8"/>
            <rFont val="Tahoma"/>
            <family val="2"/>
          </rPr>
          <t xml:space="preserve">
Mediante solicitud en FAX de febrero 20 de 2006 de los municipios de Linares y Samaniego aclaran que de esta via que estaba toda a cargo de Samaniego solamente 6,1 Km estan a jurisdiccion de Samiego y 11,2 Km en jurisdiccion de Linares</t>
        </r>
      </text>
    </comment>
    <comment ref="C2783" authorId="1">
      <text>
        <r>
          <rPr>
            <b/>
            <sz val="8"/>
            <rFont val="Tahoma"/>
            <family val="2"/>
          </rPr>
          <t>lorjuela:</t>
        </r>
        <r>
          <rPr>
            <sz val="8"/>
            <rFont val="Tahoma"/>
            <family val="2"/>
          </rPr>
          <t xml:space="preserve">
Mediante solicitud en FAX de febrero 20 de 2006 
de los municipios de Linares y Samaniego aclaran que de esta via que estaba toda a cargo de Samaniego solamente 6,1 Km estan a jurisdiccion de Samiego y 11,2 Km en jurisdiccion de Linares</t>
        </r>
      </text>
    </comment>
    <comment ref="C2925" authorId="1">
      <text>
        <r>
          <rPr>
            <b/>
            <sz val="8"/>
            <rFont val="Tahoma"/>
            <family val="2"/>
          </rPr>
          <t>lorjuela:</t>
        </r>
        <r>
          <rPr>
            <sz val="8"/>
            <rFont val="Tahoma"/>
            <family val="2"/>
          </rPr>
          <t xml:space="preserve">
El mpio de San Miguel con rad. No. 47287 de 21 jun/06 solicita que toda la longitud de esta via sea retirada del mcpio de valle del guamuez pues San miguel fue creado en el año 1994</t>
        </r>
      </text>
    </comment>
    <comment ref="C1894" authorId="1">
      <text>
        <r>
          <rPr>
            <b/>
            <sz val="8"/>
            <rFont val="Tahoma"/>
            <family val="2"/>
          </rPr>
          <t>lorjuela:</t>
        </r>
        <r>
          <rPr>
            <sz val="8"/>
            <rFont val="Tahoma"/>
            <family val="2"/>
          </rPr>
          <t xml:space="preserve">
Mediante oficio Rad. 52662 de 12 de julio de 2006, el Arq. Rodrigo Leonardo Mejia, Jefe de Planeacion Municipal de Tibacuy, pide corregir que 4,5 de los 9,6 Km que estaban en Silvania sean agregados a Tibacuy</t>
        </r>
      </text>
    </comment>
    <comment ref="C1859" authorId="1">
      <text>
        <r>
          <rPr>
            <b/>
            <sz val="8"/>
            <rFont val="Tahoma"/>
            <family val="2"/>
          </rPr>
          <t>lorjuela:</t>
        </r>
        <r>
          <rPr>
            <sz val="8"/>
            <rFont val="Tahoma"/>
            <family val="2"/>
          </rPr>
          <t xml:space="preserve">
Mediante oficio Rad. 52662 de 12 de julio de 2006, el Arq. Rodrigo Leonardo Mejia, Jefe de Planeacion Municipal de Tibacuy, pide corregir que 4,5 de los 9,6 Km que estaban en Silvania sean agregados a Tibacuy</t>
        </r>
      </text>
    </comment>
  </commentList>
</comments>
</file>

<file path=xl/sharedStrings.xml><?xml version="1.0" encoding="utf-8"?>
<sst xmlns="http://schemas.openxmlformats.org/spreadsheetml/2006/main" count="9186" uniqueCount="4503">
  <si>
    <t>Siachoque  -  Nueva Granada</t>
  </si>
  <si>
    <t>Siachoque</t>
  </si>
  <si>
    <t>Siachoque  -  Ramal de La Carretera de La Montaña a San Jose</t>
  </si>
  <si>
    <t>Siachoque  -  Antonio Guamal  -  Al Paso de Ladrillo</t>
  </si>
  <si>
    <t>Hotel  -  La Chapa</t>
  </si>
  <si>
    <t>SUBTOTAL SIACHOQUE</t>
  </si>
  <si>
    <t>Soata  -  El Espinal</t>
  </si>
  <si>
    <t>Soata</t>
  </si>
  <si>
    <t>Soata  -  La Curia  -  Guayabal</t>
  </si>
  <si>
    <t>Soata  -  La Jabonera</t>
  </si>
  <si>
    <t>Soata  -  Llano Grande</t>
  </si>
  <si>
    <t>Soata  -  La Venta</t>
  </si>
  <si>
    <t>Cruz Colorada  -  Vereda La Chorrera</t>
  </si>
  <si>
    <t>Soata  -  Jabonera  -  Sector La Patias</t>
  </si>
  <si>
    <t>Soata  -  Limites Onzaga</t>
  </si>
  <si>
    <t>SUBTOTAL SOATA</t>
  </si>
  <si>
    <t>Playon  - Tomitas  -  La Manga  -  El Mortiño  -  Guita  -  Esc. San Pedro</t>
  </si>
  <si>
    <t>Socota</t>
  </si>
  <si>
    <t>Socota  -  Chusvita</t>
  </si>
  <si>
    <t>Socota  -  Los Pinos</t>
  </si>
  <si>
    <t>SUBTOTAL SOCOTA</t>
  </si>
  <si>
    <t>Socha  -  La Laguna</t>
  </si>
  <si>
    <t>Socha</t>
  </si>
  <si>
    <t>Los Pinos  -  Peña Negra</t>
  </si>
  <si>
    <t>SUBTOTAL SOCHA</t>
  </si>
  <si>
    <t>Sogamoso  -  Pedregal Alto  -  Pedregal  Bajo  -  Vanegas</t>
  </si>
  <si>
    <t>Sogamoso</t>
  </si>
  <si>
    <t>Sogamoso  -  Siatame  -  Cerrito  -  Altamisal</t>
  </si>
  <si>
    <t xml:space="preserve">Sogamoso  -  Estación  -  Altamisal  -  Nobsa </t>
  </si>
  <si>
    <t>Los Alpes  -  Pantanitos  -  La Ramada</t>
  </si>
  <si>
    <t>Sogamoso  -  Mortiñal  -  Umbachita</t>
  </si>
  <si>
    <t>Alto Jimenez  -  Boqueron  -  Alto Peñitas</t>
  </si>
  <si>
    <t>Morca  -  Alto Jimenez  -  Esc. Alto Peñitas</t>
  </si>
  <si>
    <t>Alto Morca  -  Ombachita</t>
  </si>
  <si>
    <t>Alto Jimenez  -  Boqueron  -  El Hatillo</t>
  </si>
  <si>
    <t>Alto de Mroca  -  Sena</t>
  </si>
  <si>
    <t>Morca  -  Sena  -  La Ramada  -  Cementos Paz del Rio</t>
  </si>
  <si>
    <t>Esc. Vanegas  -  Limites Firavitova  -   Carichana Naja  -  Iza</t>
  </si>
  <si>
    <t>Sogamoso  -  El Papayo  - Playita  -  Azufral</t>
  </si>
  <si>
    <t>Monquira  -  Hatillo  -  Crucero</t>
  </si>
  <si>
    <t>Sogamoso  -  Mortiñal  -  El Crucero</t>
  </si>
  <si>
    <t>Venecia  -  El Colombiano  -  Las Caleras</t>
  </si>
  <si>
    <t>Dichavita  -  Llano</t>
  </si>
  <si>
    <t>SUBTOTAL SOGAMOSO</t>
  </si>
  <si>
    <t>El Barrial  -  Las Cruces  -  Sarza  -  Sora</t>
  </si>
  <si>
    <t>Sora</t>
  </si>
  <si>
    <t>Sora  -  El Barrial  -  Pita  -  Y Chone</t>
  </si>
  <si>
    <t>Esc. Piedra Gorda  -  Chuscal  -  Salitre  -  Las Cruces</t>
  </si>
  <si>
    <t>SUBTOTAL SORA</t>
  </si>
  <si>
    <t>La Cruz  -  Los Colorados</t>
  </si>
  <si>
    <t>Soraca</t>
  </si>
  <si>
    <t>SUBTOTAL SORACA</t>
  </si>
  <si>
    <t>Punta del Llano  -  Piedras de Moler  -  Argelia</t>
  </si>
  <si>
    <t>Sotaquira</t>
  </si>
  <si>
    <t>Rio Piedras  -  Piedras de Moler  -  Esc. Cortadera</t>
  </si>
  <si>
    <t>Esc. El Manzano  -  Villa Maria  -  Esc. Soconsuca  -  Rafael Hernandez</t>
  </si>
  <si>
    <t>Sotaquira  -  Vereda Avendaños</t>
  </si>
  <si>
    <t>SUBTOTAL SOTAQUIRA</t>
  </si>
  <si>
    <t>Susacon  -  Siapora</t>
  </si>
  <si>
    <t>Susacon</t>
  </si>
  <si>
    <t>SUBTOTAL SUSACON</t>
  </si>
  <si>
    <t>Sutamarchan  -  La Joya  -  Portachuelo</t>
  </si>
  <si>
    <t>Sutamarchan</t>
  </si>
  <si>
    <t>Sutamarchan  -  Capellania  - Valle Santo Eccehomo</t>
  </si>
  <si>
    <t>Sutamarchan  -  Pedregal  - Hermitaño  -  Portachuelo</t>
  </si>
  <si>
    <t>Sutamarchan  -  Punta de Llano</t>
  </si>
  <si>
    <t>Talanqueda  -  Escuela Resguardo</t>
  </si>
  <si>
    <t>Cementerio  -  Potrerillo  -  Reventiva</t>
  </si>
  <si>
    <t>La Ye  -  Alto de Joaquin</t>
  </si>
  <si>
    <t>El Bosque  -  La Ofrenda  -  Portachuelo</t>
  </si>
  <si>
    <t>SUBTOTAL SUTAMARCHAN</t>
  </si>
  <si>
    <t>Siguique  -  Guayabal</t>
  </si>
  <si>
    <t>Sutatenza</t>
  </si>
  <si>
    <t>SUBTOTAL SUTATENZA</t>
  </si>
  <si>
    <t>Tasco  -  San Isidro  -  Central Puente Canelas</t>
  </si>
  <si>
    <t>Tasco</t>
  </si>
  <si>
    <t>Tasco  -  Calle Arriba  -  Paramo</t>
  </si>
  <si>
    <t>SUBTOTAL TASCO</t>
  </si>
  <si>
    <t>Tibana  -  Vereda Gambita</t>
  </si>
  <si>
    <t>Tibana - Umbita</t>
  </si>
  <si>
    <t>Tibana  -  Vereda Bayeta  -  Tapias</t>
  </si>
  <si>
    <t>Tibana</t>
  </si>
  <si>
    <t xml:space="preserve">Tibana  -  La Zanja  -  Batan </t>
  </si>
  <si>
    <t>Tibana  -  Piedras de Candela  -  Supaneca</t>
  </si>
  <si>
    <t>Tibana  -  Supaneca  -  Carrisal</t>
  </si>
  <si>
    <t>Tibana  -  Vereda Suta  -  Alto del Guache</t>
  </si>
  <si>
    <t>San Joaquin  -  Chiguata  -  Quichatoque</t>
  </si>
  <si>
    <t>Tibana  -  San Joaquin  -  Ruche</t>
  </si>
  <si>
    <t>SUBTOTAL TIBANA</t>
  </si>
  <si>
    <t>Tibasosa  -  El Chorrito</t>
  </si>
  <si>
    <t>Tibasosa</t>
  </si>
  <si>
    <t>Tibasosa  -  Patrocinio  -  Resguardo  -  Anillo Vial Veredal</t>
  </si>
  <si>
    <t>Tibasosa  -  Las Vueltas</t>
  </si>
  <si>
    <t>SUBTOTAL TIBASOSA</t>
  </si>
  <si>
    <t>Dos Quebradas  -  Escuela Cañon  -  Labranzas  -  Santa Sofia</t>
  </si>
  <si>
    <t>Tinjaca</t>
  </si>
  <si>
    <t>Arrayanes  -  Alto de Las Raices</t>
  </si>
  <si>
    <t>SUBTOTAL TINJACA</t>
  </si>
  <si>
    <t>Tipacoque  -  Cañabravo  -  Paramo</t>
  </si>
  <si>
    <t>Tipacoque</t>
  </si>
  <si>
    <t>Tipacoque  -  El Palmar</t>
  </si>
  <si>
    <t>Tipacoque  -  La Carrera</t>
  </si>
  <si>
    <t>Tipacoque  -  Covarachia</t>
  </si>
  <si>
    <t>SUBTOTAL TIPACOQUE</t>
  </si>
  <si>
    <t>Toca  -  Vereda Tuaneca</t>
  </si>
  <si>
    <t>Fuente de Oro - Zanja Raya - Rio Ariari</t>
  </si>
  <si>
    <t>Central Puerto Lleras -  Puerto Poveda</t>
  </si>
  <si>
    <t>Central Puerto Lleras -  Puerto Triunfo</t>
  </si>
  <si>
    <t>La Luna - Matacorozo</t>
  </si>
  <si>
    <t>Central A Puerto Lleras - Matacorozo</t>
  </si>
  <si>
    <t>SUBTOTAL FUENTE DE ORO</t>
  </si>
  <si>
    <t>Trocha Doce</t>
  </si>
  <si>
    <t>Trocha Once</t>
  </si>
  <si>
    <t>Trocha Nueve</t>
  </si>
  <si>
    <t>Trocha Doce -  La Rivera  -  La Florida</t>
  </si>
  <si>
    <t>Aguas Claras - Palmilla - El Darien</t>
  </si>
  <si>
    <t>Palmilla  -  Florida Alta</t>
  </si>
  <si>
    <t>Central Lejanias - Caño Guanayas</t>
  </si>
  <si>
    <t>Dos Quebradas - Trocha Doce</t>
  </si>
  <si>
    <t>Punta Brava - Canaguaro - Dos Quebradas</t>
  </si>
  <si>
    <t>Trocha Siete</t>
  </si>
  <si>
    <t>Trocha Cinco</t>
  </si>
  <si>
    <t>Aguas Claras - Puerto La Cubillera</t>
  </si>
  <si>
    <t>Puerto Caldas - La Cubillera - La Playa</t>
  </si>
  <si>
    <t>Central al Crucero - La Cubillera</t>
  </si>
  <si>
    <t>El Crucero - Trocha Cuatro</t>
  </si>
  <si>
    <t>Puerto Caldas - Empalme Trocha Cinco</t>
  </si>
  <si>
    <t>La Playa - La Horqueta - Alto Guape</t>
  </si>
  <si>
    <t>La Playa - El Pezuno - La Horqueta</t>
  </si>
  <si>
    <t>La Horqueta - Rio Guape</t>
  </si>
  <si>
    <t>Santa Helena - Los Mangos</t>
  </si>
  <si>
    <t>Bodega Veracruz - Los Mangos - La Sevillana</t>
  </si>
  <si>
    <t>Trocha Cuatro - Dos Quebradas</t>
  </si>
  <si>
    <t>Los Maracos - Rio Ariari</t>
  </si>
  <si>
    <t>Guamal - Escuela Montecristo - Vereda  Santa Teresa</t>
  </si>
  <si>
    <t>Guamal - Vereda La Isla</t>
  </si>
  <si>
    <t>Trocha 13</t>
  </si>
  <si>
    <t>Orotoy - El Cable</t>
  </si>
  <si>
    <t>Orotoy - Monserrate</t>
  </si>
  <si>
    <t>Naranjal - Guaymaral</t>
  </si>
  <si>
    <t>Lejanias</t>
  </si>
  <si>
    <t>Rio Urichare - Escuela La Cabana - Cafetales</t>
  </si>
  <si>
    <t>Doble Sierra  - El Diamante</t>
  </si>
  <si>
    <t>Escuela Naranjal - Guayabos - Alto Urichare</t>
  </si>
  <si>
    <t>Angostura - Piedragorda - Escuela Lusitania</t>
  </si>
  <si>
    <t>Angostura - El Cable</t>
  </si>
  <si>
    <t>El Cable - Caño Seco - Escuela Barcelona</t>
  </si>
  <si>
    <t>Piedragorda - Cruce A La Escuela Barcelon</t>
  </si>
  <si>
    <t>Lejanias - Mesa de Fernandez - Curia  -  Central Mesetas</t>
  </si>
  <si>
    <t>La Ye - Escuela El Recreo</t>
  </si>
  <si>
    <t>Trocha Veinticuatro</t>
  </si>
  <si>
    <t>Crucero Alto - Rio Urichare</t>
  </si>
  <si>
    <t>Crucero Alto - Rio Guapae</t>
  </si>
  <si>
    <t>Trocha Veintidos</t>
  </si>
  <si>
    <t>Central Lejanias - Las Margaritas - Escuela  Laureles</t>
  </si>
  <si>
    <t>Cacaval - El Paraiso - Rio Guape</t>
  </si>
  <si>
    <t>Cacayal - El Brillante - Rio Guape</t>
  </si>
  <si>
    <t>Santa Rosa  -  Via Canelos - Cruce A Villa Flor</t>
  </si>
  <si>
    <t>Cruce Via San Lucas  -  A Fatima</t>
  </si>
  <si>
    <t>Santa Rosa  -  Via San Lucas  -  La Esmeralda</t>
  </si>
  <si>
    <t>Cruce Ramal Fatima  -  Sta. Teresa  -  San Cristobal</t>
  </si>
  <si>
    <t>Santa Rosa  -  Villa Flor  -  La Capellania  -  Cruce al Tesoro</t>
  </si>
  <si>
    <t>Santa Rosa  -  Simiti  -  Cruce Candelero</t>
  </si>
  <si>
    <t>Las Brisas  -  San Isidro  -  Cruce a Caracoli</t>
  </si>
  <si>
    <t>Santa Rosa  -  Via Canelos  -  Cruce a San Lucas</t>
  </si>
  <si>
    <t>Santa Rosa  -  Via San Francisco  -  Cruce San Juan  Pablo II</t>
  </si>
  <si>
    <t>Santa Rosa  -  Via San Francisco</t>
  </si>
  <si>
    <t>Santa Rosa  -  Via San Francisco  -  Cruce a La Fria</t>
  </si>
  <si>
    <t>SUBTOTAL SANTA ROSA DEL SUR</t>
  </si>
  <si>
    <t>Las Brisas  -  San Isidro</t>
  </si>
  <si>
    <t>Simiti</t>
  </si>
  <si>
    <t>Simiti  -  La Y  -  Cerro de Burgos</t>
  </si>
  <si>
    <t>La Y  -  a Santa Rosa</t>
  </si>
  <si>
    <t>La Y  -  San Luis  -  Santo Domingo</t>
  </si>
  <si>
    <t>Simiti  -  San Pablo  -  Ramal San Luis</t>
  </si>
  <si>
    <t>Fonte San Blas  -  Monterrey  -  Cruce a San Pablo</t>
  </si>
  <si>
    <t>Fonte San Blas Monterrey  -  Cruce a San Joaquin - Tiguialto</t>
  </si>
  <si>
    <t>Via San Blas - Monterrey  -  Cruce a Tigui</t>
  </si>
  <si>
    <t>Via Simiti  -  San Pablo  -  Cruce a Anima Baja</t>
  </si>
  <si>
    <t>SUBTOTAL SIMITI</t>
  </si>
  <si>
    <t>Soplaviento</t>
  </si>
  <si>
    <t>SUBTOTAL SOPLAVIENTO</t>
  </si>
  <si>
    <t>Talaigua Nuevo  -  Ladera</t>
  </si>
  <si>
    <t>Talaigua Nuevo</t>
  </si>
  <si>
    <t>Talaigua Nuevo  -  Santana</t>
  </si>
  <si>
    <t>Talaigua Nuevo  -  Talaigua Viejo  -  Patico Porvenir</t>
  </si>
  <si>
    <t>SUBTOTAL TALAIGA NUEVO</t>
  </si>
  <si>
    <t>Tiquisio - Achi - Puerto Rico</t>
  </si>
  <si>
    <t>Puerto Rico  -  Cruce Ramal Norosi</t>
  </si>
  <si>
    <t>Tiquisio - Puerto Rico</t>
  </si>
  <si>
    <t>Puerto Rico  -  Tiquisio Nuevo</t>
  </si>
  <si>
    <t>SUBTOTAL TIQUISIO</t>
  </si>
  <si>
    <t>Turbaco  -  Turbana (Del K0+000 al K4+000)</t>
  </si>
  <si>
    <t>Turbaco</t>
  </si>
  <si>
    <t>Carretera Turbaco  -  Cañaveral  -  Cruce Los  Volcanes</t>
  </si>
  <si>
    <t>Turbaco  -  Pueblo Nuevo</t>
  </si>
  <si>
    <t>Turbaco  -  Cerro de Campaña</t>
  </si>
  <si>
    <t>Turbaco  -  Linea Paredes</t>
  </si>
  <si>
    <t>Turbaco  -  Polvo Azul</t>
  </si>
  <si>
    <t>Turbaco  -  Loma Cascajal</t>
  </si>
  <si>
    <t>Cañaveral  -  Turbaco</t>
  </si>
  <si>
    <t>Cruce Cañaveral  -  Turbaco  -  a Chiquito</t>
  </si>
  <si>
    <t>Pital  -  Cañaveral</t>
  </si>
  <si>
    <t>SUBTOTAL TURBACO</t>
  </si>
  <si>
    <t>Turbaco  -  Turbana (Del K4+000 al K8+450)</t>
  </si>
  <si>
    <t>Turbana</t>
  </si>
  <si>
    <t>Turbana  -  Ballestas</t>
  </si>
  <si>
    <t>Turbana  -  Zapote</t>
  </si>
  <si>
    <t>Turbana  -  Calvario</t>
  </si>
  <si>
    <t>Ballestas  -  La Bonga</t>
  </si>
  <si>
    <t>Turbana  -  Polon</t>
  </si>
  <si>
    <t>SUBTOTAL TURBANA</t>
  </si>
  <si>
    <t>Pital  -  Cipacoa</t>
  </si>
  <si>
    <t>Villanueva</t>
  </si>
  <si>
    <t>Villanueva  -  Algarrobo  -  El Peñique</t>
  </si>
  <si>
    <t>Villanueva  -  Cieneguita  -  Camino Bango</t>
  </si>
  <si>
    <t>SUBTOTAL VILLANUEVA</t>
  </si>
  <si>
    <t>Troncal El Carmen  -  Zambrano  -  La Florida Km 16</t>
  </si>
  <si>
    <t>Zambrano</t>
  </si>
  <si>
    <t>Zambrano  -  Jesus de Rio</t>
  </si>
  <si>
    <t>Zambrano  -  Cordoba</t>
  </si>
  <si>
    <t>SUBTOTAL ZAMBRANO</t>
  </si>
  <si>
    <t>Boyaca</t>
  </si>
  <si>
    <t>Aquitania  -  Sisvaca  -  Maravillas</t>
  </si>
  <si>
    <t>Aquitania</t>
  </si>
  <si>
    <t>Berruecos - Martin sector Martin Chiriurco</t>
  </si>
  <si>
    <t>Km 31  -  La Habana</t>
  </si>
  <si>
    <t>Victoria</t>
  </si>
  <si>
    <t>Purnio  -  Marsala</t>
  </si>
  <si>
    <t>SUBTOTAL VICTORIA</t>
  </si>
  <si>
    <t>La Guayana - Rio Bamba</t>
  </si>
  <si>
    <t>Villamaria</t>
  </si>
  <si>
    <t>La Telaraña - Potosi</t>
  </si>
  <si>
    <t>Montenegro - La Laguna - Playa Larga</t>
  </si>
  <si>
    <t>SUBTOTAL VILLAMARIA</t>
  </si>
  <si>
    <t>Canaan - Alsacia</t>
  </si>
  <si>
    <t>Viterbo</t>
  </si>
  <si>
    <t>SUBTOTAL VITERBO</t>
  </si>
  <si>
    <t>Caqueta</t>
  </si>
  <si>
    <t>08667</t>
  </si>
  <si>
    <t>Albania Las Mercedes</t>
  </si>
  <si>
    <t>Albania</t>
  </si>
  <si>
    <t>08552</t>
  </si>
  <si>
    <t>Curillo  -  Filo Seco  -  El Diviso</t>
  </si>
  <si>
    <t>08668</t>
  </si>
  <si>
    <t>El Rosal  -  La Esperanza</t>
  </si>
  <si>
    <t>08645</t>
  </si>
  <si>
    <t>Florida Blanca Colonia Indigena</t>
  </si>
  <si>
    <t>08451</t>
  </si>
  <si>
    <t>K22  -  Las Margaritas  -  Las Cabañas</t>
  </si>
  <si>
    <t>08656</t>
  </si>
  <si>
    <t>Puerto Londoño El Carmen</t>
  </si>
  <si>
    <t>08677</t>
  </si>
  <si>
    <t>San Jose  -  Albania</t>
  </si>
  <si>
    <t>08574</t>
  </si>
  <si>
    <t>San Jose  -  Alto Castañal</t>
  </si>
  <si>
    <t>08563</t>
  </si>
  <si>
    <t>San Jose Campo Alegre</t>
  </si>
  <si>
    <t>SUBTOTAL ALBANIA</t>
  </si>
  <si>
    <t>09353</t>
  </si>
  <si>
    <t>Belen  -  Aletones  -  Los Angeles</t>
  </si>
  <si>
    <t>Belen de los Andaquies</t>
  </si>
  <si>
    <t>09454</t>
  </si>
  <si>
    <t xml:space="preserve">Belen  -  La Chocho </t>
  </si>
  <si>
    <t>09272</t>
  </si>
  <si>
    <t>Belen  -  Pueblitos</t>
  </si>
  <si>
    <t>09251</t>
  </si>
  <si>
    <t>Portal  -  Venadito  -  La Tortuga</t>
  </si>
  <si>
    <t>SUBTOTAL BELEN DE LOS ANDAQUIES</t>
  </si>
  <si>
    <t>Cartagena  -  El Agula  -  Los Caucho</t>
  </si>
  <si>
    <t>Cartagena Chaira</t>
  </si>
  <si>
    <t>Cartagena  -  Laguna Del Chaira</t>
  </si>
  <si>
    <t>Rubi  -  Vasijas</t>
  </si>
  <si>
    <t>SUBTOTAL CARTAGENA DEL CHAIRA</t>
  </si>
  <si>
    <t>07852</t>
  </si>
  <si>
    <t>Curillo  -  Salamina</t>
  </si>
  <si>
    <t xml:space="preserve">Curillo </t>
  </si>
  <si>
    <t>SUBTOTAL CURILLO</t>
  </si>
  <si>
    <t>Venturoso  -  El Diamante</t>
  </si>
  <si>
    <t>Doncello</t>
  </si>
  <si>
    <t>Doncello  -  Arenoso</t>
  </si>
  <si>
    <t xml:space="preserve">Doncello </t>
  </si>
  <si>
    <t>Doncello  -  Berlin</t>
  </si>
  <si>
    <t>Doncello  -  Trocha B</t>
  </si>
  <si>
    <t>Doncello  -  Trocha F  -  La Floresta</t>
  </si>
  <si>
    <t>Los Alpes  -  La Pradera</t>
  </si>
  <si>
    <t>Maguare  -  Puerto Hungria</t>
  </si>
  <si>
    <t>Maguare  -  Santa Cruz</t>
  </si>
  <si>
    <t>Puerto Hungria  -  Peñas Negras</t>
  </si>
  <si>
    <t>Puerto Manrique  -  La Punta</t>
  </si>
  <si>
    <t>Puerto Pacheco  -  Gallineta  -  El Sinabrio</t>
  </si>
  <si>
    <t>SUBTOTAL DONCELLO</t>
  </si>
  <si>
    <t>Moravia  Corea Puente Albania</t>
  </si>
  <si>
    <t>El Pauijil</t>
  </si>
  <si>
    <t>Paujil  -  La Gallineta</t>
  </si>
  <si>
    <t>12 De Octubre  -  Risaralda</t>
  </si>
  <si>
    <t>El Paujil</t>
  </si>
  <si>
    <t xml:space="preserve">Betania  -  Anaya  -  Mariposo </t>
  </si>
  <si>
    <t>Concordia  -  El Porvenir  -  Galicia Rio Peneya</t>
  </si>
  <si>
    <t>Pauijil  -  Cartagena Del Chaira</t>
  </si>
  <si>
    <t>Paujil  -  La Soledad</t>
  </si>
  <si>
    <t>Paujil  -  La Sonora</t>
  </si>
  <si>
    <t>Paujil Villa Rica  -  El Carmen</t>
  </si>
  <si>
    <t>Porvenir  -  Bolivia  -  Belgica</t>
  </si>
  <si>
    <t xml:space="preserve">Tres Esquinas  -  La Reforma </t>
  </si>
  <si>
    <t>SUBTOTAL EL PAUJIL</t>
  </si>
  <si>
    <t>Alto Canelos Balkanes</t>
  </si>
  <si>
    <t>Florencia</t>
  </si>
  <si>
    <t>Cajamarca  -  Guayabal  -  Bodoquero</t>
  </si>
  <si>
    <t>Campucana  -  San Jose Canelos  -  La Maria</t>
  </si>
  <si>
    <t>Central  -  Capucana -  Miranda  -  La Argentina</t>
  </si>
  <si>
    <t>Central  -  Norcasia  -  El Para</t>
  </si>
  <si>
    <t>Florencia  -  Damas Arriba</t>
  </si>
  <si>
    <t>Florencia  -  San Juan Del Barro</t>
  </si>
  <si>
    <t>Santana  -  La Esperanza  -  San Guillermo</t>
  </si>
  <si>
    <t>Tres Esquina  -  Alto San Gil</t>
  </si>
  <si>
    <t>SUBTOTAL FLORENCIA</t>
  </si>
  <si>
    <t>El Triunfo  -  Agua Blanquita  -  Palma Azul</t>
  </si>
  <si>
    <t>La Montañita</t>
  </si>
  <si>
    <t>El Triunfo  -  La Y</t>
  </si>
  <si>
    <t>El Triunfo Vereda La Reina</t>
  </si>
  <si>
    <t xml:space="preserve">La Estrella  -  El Temblon  -  El Pato </t>
  </si>
  <si>
    <t>La Hechicera  -  Balcones</t>
  </si>
  <si>
    <t>La Union  -  Peneya Solano</t>
  </si>
  <si>
    <t>09974</t>
  </si>
  <si>
    <t>La Y  -  San Antonio de Getucha</t>
  </si>
  <si>
    <t>SUBTOTAL LA MONTAÑITA</t>
  </si>
  <si>
    <t>La Estrella  -  La Laguna  -  Guacochara</t>
  </si>
  <si>
    <t>Milan</t>
  </si>
  <si>
    <t>Chitaraque  -  Puente Mico</t>
  </si>
  <si>
    <t>Chitaraque</t>
  </si>
  <si>
    <t>SUBTOTAL CHITARAQUE</t>
  </si>
  <si>
    <t>Las Juntas  -  Almeida  -  Chivor</t>
  </si>
  <si>
    <t>Chivor</t>
  </si>
  <si>
    <t>SUBTOTAL CHIVOR</t>
  </si>
  <si>
    <t>Quitiva  -  Las Areneras  -  Escuela Cordoncillos  -  El Crucero</t>
  </si>
  <si>
    <t>Cuitiva</t>
  </si>
  <si>
    <t>Quitiva  -  Alto El Tigre  -  El Tunel  -  Llano de Alarcon</t>
  </si>
  <si>
    <t>Quitiva  -  Puente La Culebrera  -  El Milagro</t>
  </si>
  <si>
    <t>SUBTOTAL CUITIVA</t>
  </si>
  <si>
    <t>La Osa  -  Santa Barbara</t>
  </si>
  <si>
    <t>Duitama</t>
  </si>
  <si>
    <t>Sirata  -  Quebrada Becerras  -  Santa Ana</t>
  </si>
  <si>
    <t>SUBTOTAL DUITAMA</t>
  </si>
  <si>
    <t>Vereda Carrizal  -  Sector El Escobal</t>
  </si>
  <si>
    <t>El Cocuy</t>
  </si>
  <si>
    <t>El Cocuy  -  Cañaveral</t>
  </si>
  <si>
    <t>SUBTOTAL EL COCUY</t>
  </si>
  <si>
    <t>La Burrera  -  Torretv - Esc. Mexico</t>
  </si>
  <si>
    <t>El Espino</t>
  </si>
  <si>
    <t>SUBTOTAL EL ESPINO</t>
  </si>
  <si>
    <t>Jorge Rojas  -  Al Caparral  -  Esc Nueva San Antonio  -  4 Esq.  -  Limites Tuta</t>
  </si>
  <si>
    <t>Firavitova</t>
  </si>
  <si>
    <t>Espartal  -  Juan Zambrano  -  4 Esq.</t>
  </si>
  <si>
    <t>SUBTOTAL FIRAVITOVA</t>
  </si>
  <si>
    <t>Gachantiva  -  Iguas</t>
  </si>
  <si>
    <t>Gachantiva</t>
  </si>
  <si>
    <t>Gachantiva  -  Gachaca  -  Santa Sofia</t>
  </si>
  <si>
    <t>Gachantiva - Santa Sofia</t>
  </si>
  <si>
    <t>SUBTOTAL GACHANTIVA</t>
  </si>
  <si>
    <t>Gameza  -  Sasa  -  Mongua</t>
  </si>
  <si>
    <t>Gameza - Mongua</t>
  </si>
  <si>
    <t>Gameza  -  Los Colorados  -  Esc Montones</t>
  </si>
  <si>
    <t>Gameza</t>
  </si>
  <si>
    <t>SUBTOTAL GAMEZA</t>
  </si>
  <si>
    <t>Garagoa  -  Cienaga  -  Gaurumal</t>
  </si>
  <si>
    <t>Garagoa</t>
  </si>
  <si>
    <t>SUBTOTAL GARAGOA</t>
  </si>
  <si>
    <t>Guateque  -  Rosales</t>
  </si>
  <si>
    <t>Guateque</t>
  </si>
  <si>
    <t>SUBTOTAL GUATEQUE</t>
  </si>
  <si>
    <t>La Granja  -  Juntas</t>
  </si>
  <si>
    <t>Guayata</t>
  </si>
  <si>
    <t>SUBTOTAL GUAYATA</t>
  </si>
  <si>
    <t>San Gerardo - Salinas</t>
  </si>
  <si>
    <t>04107</t>
  </si>
  <si>
    <t>Corneta - Algodonal - Remolino</t>
  </si>
  <si>
    <t>SUBTOTAL TAMINANGO</t>
  </si>
  <si>
    <t>03201</t>
  </si>
  <si>
    <t>Tangua - Nascan</t>
  </si>
  <si>
    <t>Tangua</t>
  </si>
  <si>
    <t>03202</t>
  </si>
  <si>
    <t>Tangua - San Francisco - Tapialquer Alto</t>
  </si>
  <si>
    <t>03203</t>
  </si>
  <si>
    <t>Paramillo - Las Cochas - San Antonio</t>
  </si>
  <si>
    <t>03302</t>
  </si>
  <si>
    <t>Las Plamas - Los Alizantes</t>
  </si>
  <si>
    <t>SUBTOTAL TANGUA</t>
  </si>
  <si>
    <t>00001</t>
  </si>
  <si>
    <t>Bucheli - Descolgadero</t>
  </si>
  <si>
    <t>Tumaco</t>
  </si>
  <si>
    <t>00002</t>
  </si>
  <si>
    <t>Bucheli - Inguapi</t>
  </si>
  <si>
    <t>00003</t>
  </si>
  <si>
    <t>Chilvi - San Isidro</t>
  </si>
  <si>
    <t>00004</t>
  </si>
  <si>
    <t>Chilvi - Robles</t>
  </si>
  <si>
    <t>00005</t>
  </si>
  <si>
    <t>Jardin - Mascarey</t>
  </si>
  <si>
    <t>00006</t>
  </si>
  <si>
    <t>K26 - Ceibito - Guayacanes - Uribe Uribe</t>
  </si>
  <si>
    <t>00007</t>
  </si>
  <si>
    <t>La Y -  Albania - Bocas de Cajapi</t>
  </si>
  <si>
    <t>00008</t>
  </si>
  <si>
    <t>Cajapi - Peña Colorada</t>
  </si>
  <si>
    <t>00009</t>
  </si>
  <si>
    <t>Cajapi - Dos Quebradas</t>
  </si>
  <si>
    <t>00010</t>
  </si>
  <si>
    <t>Juan Domingo - Vuelta Larga</t>
  </si>
  <si>
    <t>00011</t>
  </si>
  <si>
    <t>Pital - Piragua - Chimbuzal</t>
  </si>
  <si>
    <t>00012</t>
  </si>
  <si>
    <t>Espriella - Rio Mataje</t>
  </si>
  <si>
    <t>00013</t>
  </si>
  <si>
    <t>Llorente - Inda - Palay</t>
  </si>
  <si>
    <t>SUBTOTAL TUMACO</t>
  </si>
  <si>
    <t>00601</t>
  </si>
  <si>
    <t>La Laguna - Los Arrayanes</t>
  </si>
  <si>
    <t>Tuquerres</t>
  </si>
  <si>
    <t>00602</t>
  </si>
  <si>
    <t>Yascual - Balalaica</t>
  </si>
  <si>
    <t>00603</t>
  </si>
  <si>
    <t>San Roque - Olaya - Yascual</t>
  </si>
  <si>
    <t>00604</t>
  </si>
  <si>
    <t>Pinzon - Guaramuez - Guamuco</t>
  </si>
  <si>
    <t>00605</t>
  </si>
  <si>
    <t>Tuquerres - La Guayaquila</t>
  </si>
  <si>
    <t>00606</t>
  </si>
  <si>
    <t>La Guayaquila - San Francisco</t>
  </si>
  <si>
    <t>00610</t>
  </si>
  <si>
    <t>German - Ahumada</t>
  </si>
  <si>
    <t>SUBTOTAL TUQUERRES</t>
  </si>
  <si>
    <t>03001</t>
  </si>
  <si>
    <t>Yacuanquer - Mohechiza - Minda</t>
  </si>
  <si>
    <t>Yacuanquer</t>
  </si>
  <si>
    <t>03002</t>
  </si>
  <si>
    <t>La Piedra - El Placer</t>
  </si>
  <si>
    <t>SUBTOTAL YACUANQUER</t>
  </si>
  <si>
    <t>Putumayo</t>
  </si>
  <si>
    <t>07335</t>
  </si>
  <si>
    <t>Colon - Vergel de Fatima</t>
  </si>
  <si>
    <t>Colon</t>
  </si>
  <si>
    <t>SUBTOTAL COLON</t>
  </si>
  <si>
    <t>07055</t>
  </si>
  <si>
    <t>La Tebaida -  La Florida</t>
  </si>
  <si>
    <t>Mocoa</t>
  </si>
  <si>
    <t>07226</t>
  </si>
  <si>
    <t>Rumiyaco -  El Lagarto</t>
  </si>
  <si>
    <t>07266</t>
  </si>
  <si>
    <t>Condagua  - Yunguillo</t>
  </si>
  <si>
    <t>SUBTOTAL MOCOA</t>
  </si>
  <si>
    <t>06509</t>
  </si>
  <si>
    <t>San Vicente del Luxon - Arauca</t>
  </si>
  <si>
    <t>Orito</t>
  </si>
  <si>
    <t>06589</t>
  </si>
  <si>
    <t>Buenos Aires -  Caña Brava</t>
  </si>
  <si>
    <t>SUBTOTAL ORITO</t>
  </si>
  <si>
    <t>06663</t>
  </si>
  <si>
    <t>Puerto Asis -  Kanakas -  El Aguila</t>
  </si>
  <si>
    <t>Puerto Asis</t>
  </si>
  <si>
    <t>06665</t>
  </si>
  <si>
    <t>Y  - Ancura - Sta. Isabel</t>
  </si>
  <si>
    <t>06683</t>
  </si>
  <si>
    <t>Puesto Militar - La Danta</t>
  </si>
  <si>
    <t>06690</t>
  </si>
  <si>
    <t>San Jose -  El Danubio - Las Minas</t>
  </si>
  <si>
    <t>06701</t>
  </si>
  <si>
    <t>Agua Negra -  Santa Lucia</t>
  </si>
  <si>
    <t>06720</t>
  </si>
  <si>
    <t>Santa Ana  -  El Caribe - La Sabaleta</t>
  </si>
  <si>
    <t>SUBTOTAL PUERTO ASIS</t>
  </si>
  <si>
    <t>06733</t>
  </si>
  <si>
    <t>El Cedral  -  San Isidro</t>
  </si>
  <si>
    <t>Puerto Caicedo</t>
  </si>
  <si>
    <t>06743</t>
  </si>
  <si>
    <t>La Curva -  El Venadito - El Vergel</t>
  </si>
  <si>
    <t>06840</t>
  </si>
  <si>
    <t>Puerto Caicedo - Platanillo - Maracaibo</t>
  </si>
  <si>
    <t>06862</t>
  </si>
  <si>
    <t>La Pedregosa -  Playa Rica</t>
  </si>
  <si>
    <t>06877</t>
  </si>
  <si>
    <t>Villa Flor - Guasimal - El Pildoro - Juanambu</t>
  </si>
  <si>
    <t>SUBTOTAL PUERTO CAICEDO</t>
  </si>
  <si>
    <t>07116</t>
  </si>
  <si>
    <t>Santa Lucia - Santa Elena - Buena Esperanza</t>
  </si>
  <si>
    <t>Puerto Guzman</t>
  </si>
  <si>
    <t>07176</t>
  </si>
  <si>
    <t>Puerto Limon - Sta. Lucia - Angostura</t>
  </si>
  <si>
    <t>07177</t>
  </si>
  <si>
    <t>La Ye  -  Las Perlas</t>
  </si>
  <si>
    <t>SUBTOTAL PUERTO GUZMAN</t>
  </si>
  <si>
    <t>07435</t>
  </si>
  <si>
    <t>San Francisco - Portachuelo Minchoy</t>
  </si>
  <si>
    <t>06235</t>
  </si>
  <si>
    <t>La Dorada - Agua Clara - El Sabalo - Guisia</t>
  </si>
  <si>
    <t>San Miguel</t>
  </si>
  <si>
    <t xml:space="preserve">SUBTOTAL SAN MIGUEL </t>
  </si>
  <si>
    <t>07385</t>
  </si>
  <si>
    <t>Sibundoy -  El Resguardo</t>
  </si>
  <si>
    <t>Sibundoy</t>
  </si>
  <si>
    <t>SUBTOTAL SIBUNDOY</t>
  </si>
  <si>
    <t>06285</t>
  </si>
  <si>
    <t>La Hormiga  -  El Rosal  -  Providencia</t>
  </si>
  <si>
    <t>Valle del Guamuez</t>
  </si>
  <si>
    <t>06300</t>
  </si>
  <si>
    <t>La Hormiga -  La Y  -  Alto Palmira  -  Mira Valle</t>
  </si>
  <si>
    <t>06355</t>
  </si>
  <si>
    <t>La Hormiga -  Los Guaduales Sector La Y - Los  Guaduales</t>
  </si>
  <si>
    <t>06360</t>
  </si>
  <si>
    <t>Alto Palmira -  Providencia</t>
  </si>
  <si>
    <t>06385</t>
  </si>
  <si>
    <t>El Tigre -  Maraveles - Puerto. Asis</t>
  </si>
  <si>
    <t>SUBTOTAL VALLE DEL GUAMUEZ</t>
  </si>
  <si>
    <t>06897</t>
  </si>
  <si>
    <t>La Palanca - Rio Blanco - Juanambu</t>
  </si>
  <si>
    <t>Villagarzon</t>
  </si>
  <si>
    <t>06905</t>
  </si>
  <si>
    <t>Puerto Umbria - La Mariposa</t>
  </si>
  <si>
    <t>06912</t>
  </si>
  <si>
    <t>La Paz -  Rio Guineo</t>
  </si>
  <si>
    <t>06922</t>
  </si>
  <si>
    <t>Canangucho - Champagnaht - Alemania</t>
  </si>
  <si>
    <t>06927</t>
  </si>
  <si>
    <t>El Porvenir - El Mezon - Puerto Limon</t>
  </si>
  <si>
    <t>06931</t>
  </si>
  <si>
    <t>San Miguel - La Cabaña</t>
  </si>
  <si>
    <t>06937</t>
  </si>
  <si>
    <t>La Kofania -  El Carmen</t>
  </si>
  <si>
    <t>06942</t>
  </si>
  <si>
    <t>Villa Rica - San Jose Del Guineo - Chanangucho</t>
  </si>
  <si>
    <t>06947</t>
  </si>
  <si>
    <t>Santa Ana -  El Carmen</t>
  </si>
  <si>
    <t>06957</t>
  </si>
  <si>
    <t>Villagarzon - Kofania - Puerto Umbria</t>
  </si>
  <si>
    <t>Km 20  -  Puerto Romero</t>
  </si>
  <si>
    <t>El Marfil  -  Las Palomas</t>
  </si>
  <si>
    <t>Santa Rosa  -  El Pescado</t>
  </si>
  <si>
    <t>El Marfil  -  Caño Negro  -  Las Vegas</t>
  </si>
  <si>
    <t>Km 14  -  Puerto Pinzon  -  Los Chorros</t>
  </si>
  <si>
    <t>Puerto Pinzon  -  Rio Ermitaño</t>
  </si>
  <si>
    <t>Puerto Boyaca  -  Quebrada La Fiebre</t>
  </si>
  <si>
    <t>El Okal  -  El Marfil</t>
  </si>
  <si>
    <t>SUBTOTAL PUERTO BOYACA</t>
  </si>
  <si>
    <t>Quipama -  La Aguila  -  Rio Guaquimay  -  Limites</t>
  </si>
  <si>
    <t>Quipama</t>
  </si>
  <si>
    <t>Rio Minero  -  Quipama</t>
  </si>
  <si>
    <t>SUBTOTAL QUIPAMA</t>
  </si>
  <si>
    <t>Ramiriqui  -  Buenavista  -  La Palma</t>
  </si>
  <si>
    <t>Ramiriqui</t>
  </si>
  <si>
    <t>Inspeccion  -  El Escobal  - Vereda Gacalito</t>
  </si>
  <si>
    <t>SUBTOTAL RAMIRIQUI</t>
  </si>
  <si>
    <t>Raquira  -  Limites Guacheta</t>
  </si>
  <si>
    <t>Raquira</t>
  </si>
  <si>
    <t>La India -  La Pedregosa - Mata de Guadua</t>
  </si>
  <si>
    <t>Tabatinga - Estacion San Juan de La Carrilera</t>
  </si>
  <si>
    <t>San Fernando -  Caño Rendijas -  Rio Carare</t>
  </si>
  <si>
    <t>Cimitarra  -  La India</t>
  </si>
  <si>
    <t>San Fernando  -  La Chisposa</t>
  </si>
  <si>
    <t>SUBTOTAL CIMITARRA</t>
  </si>
  <si>
    <t>Concepcion  -  Carcasi</t>
  </si>
  <si>
    <t>Concepcion</t>
  </si>
  <si>
    <t>SUBTOTAL CONCEPCION</t>
  </si>
  <si>
    <t>Contratacion -  San Jose del Tigre</t>
  </si>
  <si>
    <t>Contratacion</t>
  </si>
  <si>
    <t>SUBTOTAL CONTRATACION</t>
  </si>
  <si>
    <t>Vado Hondo - Arbol Solo - Hoya De San Jose</t>
  </si>
  <si>
    <t>Coromoro</t>
  </si>
  <si>
    <t>SUBTOTAL COROMORO</t>
  </si>
  <si>
    <t>Curiti -  Cuchicute</t>
  </si>
  <si>
    <t>Curiti</t>
  </si>
  <si>
    <t>SUBTOTAL CURITI</t>
  </si>
  <si>
    <t>Charala - Resguardo  -  El Oso</t>
  </si>
  <si>
    <t>Charala</t>
  </si>
  <si>
    <t>SUBTOTAL CHARALA</t>
  </si>
  <si>
    <t>Chipata -  Hatillo - Piedra del Molino</t>
  </si>
  <si>
    <t>Chipata</t>
  </si>
  <si>
    <t>Chipata - Mulatal - Escuela El Papayo</t>
  </si>
  <si>
    <t>SUBTOTAL CHIPATA</t>
  </si>
  <si>
    <t>Baltimore - Bajo Cascajales - Puesto De Monta</t>
  </si>
  <si>
    <t>El Carmen - Tamboredondo</t>
  </si>
  <si>
    <t>El Carmen -  La Laguna - Alto Cascajales</t>
  </si>
  <si>
    <t>Yarima -  Santo Domingo -  Angosturas  - El Porvenir</t>
  </si>
  <si>
    <t>Diviso de Cirales  -  La Victoria  -  La Belleza  -  El Universo</t>
  </si>
  <si>
    <t>Guacamayo  - San Pablo - Santa Rita - Santa Helena</t>
  </si>
  <si>
    <t>El Guacamayo</t>
  </si>
  <si>
    <t>Contratacion  -  Guacamayo</t>
  </si>
  <si>
    <t>El Guacamayo - Contratacion</t>
  </si>
  <si>
    <t>SUBTOTAL EL GUACAMAYO</t>
  </si>
  <si>
    <t>El Playon -  Quinales</t>
  </si>
  <si>
    <t>El Playon</t>
  </si>
  <si>
    <t>Puerto Olaya -  San Pedro de La Tigra</t>
  </si>
  <si>
    <t>Nuevo Sol -  Betania</t>
  </si>
  <si>
    <t>SUBTOTAL EL PLAYON</t>
  </si>
  <si>
    <t>Encino - Puente Real - San Rafael</t>
  </si>
  <si>
    <t>Encino</t>
  </si>
  <si>
    <t>Encino -  Limites</t>
  </si>
  <si>
    <t>SUBTOTAL ENCINO</t>
  </si>
  <si>
    <t>Enciso -  Los Robles</t>
  </si>
  <si>
    <t>Enciso</t>
  </si>
  <si>
    <t>SUBTOTAL ENCISO</t>
  </si>
  <si>
    <t>Florian  - Tisquizoque  - Mopora</t>
  </si>
  <si>
    <t>Florian</t>
  </si>
  <si>
    <t>SUBTOTAL FLORIAN</t>
  </si>
  <si>
    <t>Rio Frio  -  Ruitoque  -  Guatiguara</t>
  </si>
  <si>
    <t>Floridablanca</t>
  </si>
  <si>
    <t>SUBTOTAL FLORIDABLANCA</t>
  </si>
  <si>
    <t>Galan -  Vereda Las Vueltas -  Palmar</t>
  </si>
  <si>
    <t>Galan - Palmar</t>
  </si>
  <si>
    <t>SUBTOTAL GALAN</t>
  </si>
  <si>
    <t>Gambita - Puente Real - Corontunjo</t>
  </si>
  <si>
    <t>Gambita</t>
  </si>
  <si>
    <t xml:space="preserve">Gambita - Cruce Ramal Vijagual - Pte Mico </t>
  </si>
  <si>
    <t>SUBTOTAL GAMBITA</t>
  </si>
  <si>
    <t>La Ye -  El Pozo</t>
  </si>
  <si>
    <t>Giron</t>
  </si>
  <si>
    <t>SUBTOTAL GIRON</t>
  </si>
  <si>
    <t>Guaca -  Baraya</t>
  </si>
  <si>
    <t>Guaca</t>
  </si>
  <si>
    <t>Termino - Escuela El Retiro</t>
  </si>
  <si>
    <t>Guaca -  Los Bahos -  Sisota</t>
  </si>
  <si>
    <t>SUBTOTAL GUACA</t>
  </si>
  <si>
    <t>Oiba  -  Guadalupe</t>
  </si>
  <si>
    <t>Guapota - Pilas - Pedregal - Oiba</t>
  </si>
  <si>
    <t>Guapota</t>
  </si>
  <si>
    <t>SUBTOTAL GUAPOTA</t>
  </si>
  <si>
    <t>Escuela Tecnica -  Escuela Iroba - Q. Las Mochilas  -  El Molino</t>
  </si>
  <si>
    <t>Guavata</t>
  </si>
  <si>
    <t>Guavata -  Las Pesas -  Mercadillo</t>
  </si>
  <si>
    <t>SUBTOTAL GUAVATA</t>
  </si>
  <si>
    <t>Guepsa - Sonesi</t>
  </si>
  <si>
    <t>Guepsa</t>
  </si>
  <si>
    <t>Guepsa -  San Isidro -  Platanal</t>
  </si>
  <si>
    <t>SUBTOTAL GUEPSA</t>
  </si>
  <si>
    <t>Laderas  -  La Mesa  -  Mata de Platano</t>
  </si>
  <si>
    <t>Jesus Maria</t>
  </si>
  <si>
    <t>El Cajon -  Casa de Teja -  Alto Cruces - Rio Mercadillo</t>
  </si>
  <si>
    <t>SUBTOTAL JESUS MARIA</t>
  </si>
  <si>
    <t>La Ye -  Sinagoga - Baja -  El Rubi</t>
  </si>
  <si>
    <t>La Belleza</t>
  </si>
  <si>
    <t>La Belleza  -  Berlin - La Granja</t>
  </si>
  <si>
    <t>La Belleza  - La Quitax</t>
  </si>
  <si>
    <t>La Belleza -  Otro Mundo</t>
  </si>
  <si>
    <t>SUBTOTAL LA BELLEZA</t>
  </si>
  <si>
    <t>La Paz  -  Mirabueno</t>
  </si>
  <si>
    <t>K 21 -  La Toroba - Escuela San Isidro</t>
  </si>
  <si>
    <t>Landazuri</t>
  </si>
  <si>
    <t>Landazuri -  Nacumales - Rio Horta</t>
  </si>
  <si>
    <t>Landazuri - Atalaya - Estanquito - Santa Cecilia - Gallegos</t>
  </si>
  <si>
    <t>Landazuri - Corinto - Morro Negro</t>
  </si>
  <si>
    <t>Borrascoso - Miralindo - Plan de Armas</t>
  </si>
  <si>
    <t>SUBTOTAL LADAZURI</t>
  </si>
  <si>
    <t>Palonegro  -  Santa Rosa  -  Puyana</t>
  </si>
  <si>
    <t>Lebrija</t>
  </si>
  <si>
    <t>Rancho Juy  -  La Fuente  -  Motoso</t>
  </si>
  <si>
    <t>Lebrija  -  Puyana  -  El Aguirre</t>
  </si>
  <si>
    <t>Brisas  -  El Conchal</t>
  </si>
  <si>
    <t>Martha -  Payoa - K 15</t>
  </si>
  <si>
    <t>SUBTOTAL LEBRIJA</t>
  </si>
  <si>
    <t>Los Santos -  El Pozo</t>
  </si>
  <si>
    <t>Los Santos</t>
  </si>
  <si>
    <t>El Duende -  La Purnia</t>
  </si>
  <si>
    <t>Los Santos -  La Mojarra</t>
  </si>
  <si>
    <t>La Mesa -  El Porvenir -  El Duende</t>
  </si>
  <si>
    <t>SUBTOTAL LOS SANTOS</t>
  </si>
  <si>
    <t>Monteria  -  Jaraquiel</t>
  </si>
  <si>
    <t>Monteria  -  Pueblo Bujo</t>
  </si>
  <si>
    <t>Santa Elena  -  Villavicencio</t>
  </si>
  <si>
    <t>San Anterito  -  Nueva Lucia</t>
  </si>
  <si>
    <t xml:space="preserve">Monteria </t>
  </si>
  <si>
    <t>Monteria  -  Las Palomas  -  Valencia</t>
  </si>
  <si>
    <t>Monteria -  Valencia</t>
  </si>
  <si>
    <t>SUBTOTAL MONTERIA</t>
  </si>
  <si>
    <t>Bajo Blanco  -  Santander de la Cruz</t>
  </si>
  <si>
    <t>Moñitos</t>
  </si>
  <si>
    <t>Bella Cochita  -  Corpas  -  Villa Fatima</t>
  </si>
  <si>
    <t xml:space="preserve">Moñitos  -  San Bernardo </t>
  </si>
  <si>
    <t>Moñitos  -  Broqueles</t>
  </si>
  <si>
    <t xml:space="preserve">Moñitos </t>
  </si>
  <si>
    <t>SUBTOTAL MOÑITOS</t>
  </si>
  <si>
    <t>Planeta Rica  -  Centro Alegre  -  Pica Pica</t>
  </si>
  <si>
    <t xml:space="preserve">Planeta Rica - Montelibano </t>
  </si>
  <si>
    <t>SUBTOTAL PLANETA RICA</t>
  </si>
  <si>
    <t>Puerto Escondido  -  Cristo Rey</t>
  </si>
  <si>
    <t>Puerto Escondido</t>
  </si>
  <si>
    <t>SUBTOTAL PUERTO ESCONDIDO</t>
  </si>
  <si>
    <t>El Brillante  -  Belen</t>
  </si>
  <si>
    <t>Puerto Libertador</t>
  </si>
  <si>
    <t>Villanueva  -  La Planada</t>
  </si>
  <si>
    <t>Puente Fierro  -  La Calixta  -  Los Uvos</t>
  </si>
  <si>
    <t>SUBTOTAL PATIA (EL BORDO)</t>
  </si>
  <si>
    <t>Corrales  -  Uvales  -  Caña Dulce</t>
  </si>
  <si>
    <t>Piendamo</t>
  </si>
  <si>
    <t>Octavio  -  Uvales  - Los Pinos  -  Caña Dulce  -  Salinas En El Distrito Tres</t>
  </si>
  <si>
    <t>La Playa - Sucre - Curasica</t>
  </si>
  <si>
    <t>La Playa</t>
  </si>
  <si>
    <t>La Playa - Santa Barbara</t>
  </si>
  <si>
    <t>SUBTOTAL LA PLAYA</t>
  </si>
  <si>
    <t>Labateca - La Angelina - La Lorena</t>
  </si>
  <si>
    <t>Labateca</t>
  </si>
  <si>
    <t>SUBTOTAL LABATECA</t>
  </si>
  <si>
    <t>Villa del Rosario - Los Patios</t>
  </si>
  <si>
    <t>Los Patios</t>
  </si>
  <si>
    <t>Patios de Ceniza - Guaduas</t>
  </si>
  <si>
    <t>SUBTOTAL LOS PATIOS</t>
  </si>
  <si>
    <t>Ocaña - Limites - Morrinson</t>
  </si>
  <si>
    <t>Ocaña</t>
  </si>
  <si>
    <t>Buenavista - El Rodeo - Filadelfia - El Paujil</t>
  </si>
  <si>
    <t>La Cantina  -  Cerro de Las Flores</t>
  </si>
  <si>
    <t>Cerro de Las Flores  -  Ramirez</t>
  </si>
  <si>
    <t>Aguas Claras - Santa Rita</t>
  </si>
  <si>
    <t>Patiecitos - Santa Lucia</t>
  </si>
  <si>
    <t>SUBTOTAL OCAÑA</t>
  </si>
  <si>
    <t>Pamplona - El Belial</t>
  </si>
  <si>
    <t>Pamplona</t>
  </si>
  <si>
    <t>SUBTOTAL PAMPLONA</t>
  </si>
  <si>
    <t>Carmen de Nazareth - San Jose del Avila</t>
  </si>
  <si>
    <t>Salazar</t>
  </si>
  <si>
    <t>La Laguna - Carrizal</t>
  </si>
  <si>
    <t>SUBTOTAL SALAZAR</t>
  </si>
  <si>
    <t>Las Mercedes - Luis Veros</t>
  </si>
  <si>
    <t>Sardinata</t>
  </si>
  <si>
    <t>Florida - San Roque</t>
  </si>
  <si>
    <t>Higueron - La Victoria</t>
  </si>
  <si>
    <t>Libano - Paramo de La Paz</t>
  </si>
  <si>
    <t>La Victoria - Gallinetas</t>
  </si>
  <si>
    <t>SUBTOTAL SARDINATA</t>
  </si>
  <si>
    <t>La Copa - La Copita - Hato La Virgen - Cacota</t>
  </si>
  <si>
    <t>Silos</t>
  </si>
  <si>
    <t>SUBTOTAL SILOS</t>
  </si>
  <si>
    <t>Teorama - Quince Letras</t>
  </si>
  <si>
    <t>Teorama</t>
  </si>
  <si>
    <t>SUBTOTAL TEORAMA</t>
  </si>
  <si>
    <t>Campo Dos - Campo Giles -  San Martin de Loba</t>
  </si>
  <si>
    <t>Tibu</t>
  </si>
  <si>
    <t>La Gabarra - Caño Tomas</t>
  </si>
  <si>
    <t>Km 28  -  Vetas de Oriente</t>
  </si>
  <si>
    <t>Rio San Miguel - La Llana</t>
  </si>
  <si>
    <t>Oru - Pacelli</t>
  </si>
  <si>
    <t>SUBTOTAL TIBU</t>
  </si>
  <si>
    <t>San Bernardo De Bata - Chucarima</t>
  </si>
  <si>
    <t>Cubugon - Margua</t>
  </si>
  <si>
    <t>Autopista - Vereda El Palmar</t>
  </si>
  <si>
    <t>Villa del Rosaraio</t>
  </si>
  <si>
    <t>SUBTOTAL VILLA DEL ROSARIO</t>
  </si>
  <si>
    <t>Villacaro - La Vega - Los Corazones</t>
  </si>
  <si>
    <t>Villacaro</t>
  </si>
  <si>
    <t>SUBTOTAL VILLACARO</t>
  </si>
  <si>
    <t>Santa Isabel  -  Rio Mata</t>
  </si>
  <si>
    <t>Remedios</t>
  </si>
  <si>
    <t>SUBTOTAL REMEDIOS</t>
  </si>
  <si>
    <t>Rio Negro  -  Abreo</t>
  </si>
  <si>
    <t>Rio Negro</t>
  </si>
  <si>
    <t>Rio Negro  -  Rio Abajo  -  La Porquera</t>
  </si>
  <si>
    <t>SUBTOTAL RIONEGRO</t>
  </si>
  <si>
    <t>La Gulunga  -  El Carmelo</t>
  </si>
  <si>
    <t>Salgar</t>
  </si>
  <si>
    <t>SUBTOTAL SALGAR</t>
  </si>
  <si>
    <t>San Jeronimo  -  Llano de San Juan</t>
  </si>
  <si>
    <t>San Jeronimo</t>
  </si>
  <si>
    <t>Polean  -  San Jeronimo</t>
  </si>
  <si>
    <t>SUBTOTAL SAN JERONIMO</t>
  </si>
  <si>
    <t>Autopista  -  El Prodigio</t>
  </si>
  <si>
    <t>San Luis - San Eduardo</t>
  </si>
  <si>
    <t>San Luis  -  Sopetran</t>
  </si>
  <si>
    <t>San Luis</t>
  </si>
  <si>
    <t>SUBTOTAL SAN LUIS</t>
  </si>
  <si>
    <t>La Lana  -  La Peñola</t>
  </si>
  <si>
    <t>San Pedro de los Milagros</t>
  </si>
  <si>
    <t>San Pedro  -  San Juan</t>
  </si>
  <si>
    <t>Rio Chico  -  La Palma</t>
  </si>
  <si>
    <t>Rio Chico  -  La Mina</t>
  </si>
  <si>
    <t>SUBTOTAL SAN PEDRO</t>
  </si>
  <si>
    <t>San Pedro de Uraba  -  El Carmelo</t>
  </si>
  <si>
    <t>San Pedro de Uraba</t>
  </si>
  <si>
    <t>San Pedro de Uraba  -  Valencia</t>
  </si>
  <si>
    <t>SUBTOTAL SAN PEDRO DE URABA</t>
  </si>
  <si>
    <t>San Roque  -  Guacas</t>
  </si>
  <si>
    <t>San Roque</t>
  </si>
  <si>
    <t>La Planta  -  Guacas</t>
  </si>
  <si>
    <t>SUBTOTAL SAN ROQUE</t>
  </si>
  <si>
    <t>San Vicente  -  Compañia Abajo</t>
  </si>
  <si>
    <t>San Vicente</t>
  </si>
  <si>
    <t>San Vicente  -  Campañia Arriba</t>
  </si>
  <si>
    <t>Alto La Compañia  -  Perpetuo Socorro</t>
  </si>
  <si>
    <t>Alto Zapata  -  La Honda</t>
  </si>
  <si>
    <t>Corriente  -  Circunvalar</t>
  </si>
  <si>
    <t>San Vicente  -  Ovejas  -  Via El Coral</t>
  </si>
  <si>
    <t>La Magdalena  -  San Jose</t>
  </si>
  <si>
    <t>SUBTOTAL SAN VICENTE</t>
  </si>
  <si>
    <t>Quiebra de Valencia  -  Sabaletas</t>
  </si>
  <si>
    <t>Santa Barbara</t>
  </si>
  <si>
    <t>Alto de Los Gomez  -  Pavas</t>
  </si>
  <si>
    <t>Versalles  -  Yarumalito</t>
  </si>
  <si>
    <t>Santa Barbara  -  El Buey</t>
  </si>
  <si>
    <t>SUBTOTAL SANTA BARBARA</t>
  </si>
  <si>
    <t>La Cabuya  -  Oro Bajo  -  Los Salados</t>
  </si>
  <si>
    <t>Santa Rosa de Osos</t>
  </si>
  <si>
    <t>Santa Rosa  -  Vereda Cucurucho</t>
  </si>
  <si>
    <t>Malambo  -  Escuela Playa Larga</t>
  </si>
  <si>
    <t>San Jose de La Ahumada  -  Opales</t>
  </si>
  <si>
    <t>Vallecitos  -  Sabanazo</t>
  </si>
  <si>
    <t>Las Animas  -  La Cejita</t>
  </si>
  <si>
    <t>SUBTOTAL SANTA ROSA DE OSOS</t>
  </si>
  <si>
    <t>El Cinco  -  Vereda Indro</t>
  </si>
  <si>
    <t>Santafe de Antioquia</t>
  </si>
  <si>
    <t>SUBTOTAL SANTAFE DE ANTIOQUIA</t>
  </si>
  <si>
    <t>El Bejuco  -  Las Animas</t>
  </si>
  <si>
    <t>Santo Domingo</t>
  </si>
  <si>
    <t>La Leyenda  -  La Colombia</t>
  </si>
  <si>
    <t>Santo Domingo  -  La Eme</t>
  </si>
  <si>
    <t>SUBTOTAL SANTO DOMINGO</t>
  </si>
  <si>
    <t>La Aldana  -  San Eusebio</t>
  </si>
  <si>
    <t>Santuario</t>
  </si>
  <si>
    <t>La Judea  -  La Milagrosa  -  San Matias</t>
  </si>
  <si>
    <t>Santuario - Granada</t>
  </si>
  <si>
    <t>Santuario  -  Bgas. Montañitas  -  Alto El Chocho</t>
  </si>
  <si>
    <t>Santuario - Marinilla</t>
  </si>
  <si>
    <t>Carretera Vda. Pavas Sector La Cuchilla</t>
  </si>
  <si>
    <t>SUBTOTAL SANTUARIO</t>
  </si>
  <si>
    <t>Chaverra  -  Roblalito</t>
  </si>
  <si>
    <t>Sonson</t>
  </si>
  <si>
    <t>Sonson  -  Roblalito A</t>
  </si>
  <si>
    <t>Rio Arriba  -  Alto La Quiebra</t>
  </si>
  <si>
    <t>Alto de Sabanas  -  Naranjal Abajo</t>
  </si>
  <si>
    <t>San Miguel  -  Buenavista</t>
  </si>
  <si>
    <t>Tasajo  -  Manzanares Arriba</t>
  </si>
  <si>
    <t>Tasajo  -  La Esmeralda</t>
  </si>
  <si>
    <t>Morelia  -  Casita Blanca</t>
  </si>
  <si>
    <t>Autopista  -  La Danta</t>
  </si>
  <si>
    <t>SUBTOTAL SONSON</t>
  </si>
  <si>
    <t>Bosconia La Estacion  -  Cuatro Bocas</t>
  </si>
  <si>
    <t>Bosconia</t>
  </si>
  <si>
    <t>Loma Linda  -  Rio Ariguani</t>
  </si>
  <si>
    <t>SUBTOTAL BOSCONIA</t>
  </si>
  <si>
    <t>Curumani  -  Bobilandia</t>
  </si>
  <si>
    <t>Curumani</t>
  </si>
  <si>
    <t>Curumani - El Trigre</t>
  </si>
  <si>
    <t>La Central - Sabanagrande - Los Serenos</t>
  </si>
  <si>
    <t>La Troncal - El Mamey</t>
  </si>
  <si>
    <t>SUBTOTAL CURUMANI</t>
  </si>
  <si>
    <t>Chimichagua  -  Tronconal</t>
  </si>
  <si>
    <t>Chimichagua</t>
  </si>
  <si>
    <t>Mandinguilla - Higoamarillo</t>
  </si>
  <si>
    <t>Troncal  -  Los Pajaritos</t>
  </si>
  <si>
    <t>SUBTOTAL CHIMICHAGUA</t>
  </si>
  <si>
    <t>Ipiales</t>
  </si>
  <si>
    <t>00909</t>
  </si>
  <si>
    <t>Imbula Chico - Escuela El Gualte</t>
  </si>
  <si>
    <t>01401</t>
  </si>
  <si>
    <t>K7 - Yaramal - La Floresta</t>
  </si>
  <si>
    <t>01402</t>
  </si>
  <si>
    <t>La Floresta - El Salado</t>
  </si>
  <si>
    <t>01403</t>
  </si>
  <si>
    <t>El Salado - San Antonio - La Victoria</t>
  </si>
  <si>
    <t>01404</t>
  </si>
  <si>
    <t>Panamericana - Cordoba</t>
  </si>
  <si>
    <t>01501</t>
  </si>
  <si>
    <t>K10 - San Marcos - Igues - Potosi</t>
  </si>
  <si>
    <t>SUBTOTAL IPIALES</t>
  </si>
  <si>
    <t>05501</t>
  </si>
  <si>
    <t>Plazuelas - Aposento - Altamira</t>
  </si>
  <si>
    <t>La Cruz</t>
  </si>
  <si>
    <t>05502</t>
  </si>
  <si>
    <t>La Cruz -  Las Aradas</t>
  </si>
  <si>
    <t>05503</t>
  </si>
  <si>
    <t>Tajumbina - La Cienaga</t>
  </si>
  <si>
    <t>05504</t>
  </si>
  <si>
    <t>La Estancia - Alto de Ledesma</t>
  </si>
  <si>
    <t>05505</t>
  </si>
  <si>
    <t>San Francisco - San Gerardo</t>
  </si>
  <si>
    <t>SUBTOTAL LA CRUZ</t>
  </si>
  <si>
    <t>02801</t>
  </si>
  <si>
    <t>Plazuelas - Robles</t>
  </si>
  <si>
    <t xml:space="preserve">La Florida </t>
  </si>
  <si>
    <t>02802</t>
  </si>
  <si>
    <t>Robles - Yunguilla</t>
  </si>
  <si>
    <t>03319</t>
  </si>
  <si>
    <t>La Caldera - Matituy</t>
  </si>
  <si>
    <t>SUBTOTAL LA FLORIDA</t>
  </si>
  <si>
    <t>04301</t>
  </si>
  <si>
    <t>La Union - La Playa - Dalmacia</t>
  </si>
  <si>
    <t xml:space="preserve">La Union </t>
  </si>
  <si>
    <t>04302</t>
  </si>
  <si>
    <t>La Union - Juan Solarte Obando</t>
  </si>
  <si>
    <t>04303</t>
  </si>
  <si>
    <t>La Union - Cusillo</t>
  </si>
  <si>
    <t>04304</t>
  </si>
  <si>
    <t>La Union - Guanabanos</t>
  </si>
  <si>
    <t>05101</t>
  </si>
  <si>
    <t>Mamaconde - Santalucia</t>
  </si>
  <si>
    <t>Leiva</t>
  </si>
  <si>
    <t>05102</t>
  </si>
  <si>
    <t>Santalucia - Martin Perez</t>
  </si>
  <si>
    <t>05103</t>
  </si>
  <si>
    <t>Santa Lucia - Leiva</t>
  </si>
  <si>
    <t>05104</t>
  </si>
  <si>
    <t>Leiva - El Palmar</t>
  </si>
  <si>
    <t>SUBTOTAL LEIVA</t>
  </si>
  <si>
    <t>02301</t>
  </si>
  <si>
    <t>Tabiles - Linares</t>
  </si>
  <si>
    <t>Linares</t>
  </si>
  <si>
    <t>02101</t>
  </si>
  <si>
    <t>Samaniego - Tabiles</t>
  </si>
  <si>
    <t>SUBTOTAL LINARES</t>
  </si>
  <si>
    <t>03701</t>
  </si>
  <si>
    <t>Sotomayor - Hielque - Boqueron</t>
  </si>
  <si>
    <t>Los Andes</t>
  </si>
  <si>
    <t>03702</t>
  </si>
  <si>
    <t>Sotomayor - Aminda</t>
  </si>
  <si>
    <t>SUBTOTAL LOS ANDES</t>
  </si>
  <si>
    <t>Magui</t>
  </si>
  <si>
    <t>SUBTOTAL MAGUI</t>
  </si>
  <si>
    <t>00201</t>
  </si>
  <si>
    <t>El Guabo - La Oscurana</t>
  </si>
  <si>
    <t>Mallama</t>
  </si>
  <si>
    <t>SUBTOTAL MALLAMA</t>
  </si>
  <si>
    <t>01001</t>
  </si>
  <si>
    <t>San Isidro - San Francisco - San Javier</t>
  </si>
  <si>
    <t>Ospina</t>
  </si>
  <si>
    <t>01002</t>
  </si>
  <si>
    <t>Ospina - San Isidro</t>
  </si>
  <si>
    <t>01003</t>
  </si>
  <si>
    <t>Ospina - Cunchila - San Isidro</t>
  </si>
  <si>
    <t>01004</t>
  </si>
  <si>
    <t>Cunchila - Los Monos - Sapuyes</t>
  </si>
  <si>
    <t>SUBTOTAL OSPINA</t>
  </si>
  <si>
    <t>03301</t>
  </si>
  <si>
    <t>K1o - Rio Bobo - Los Angeles - Las Palmas</t>
  </si>
  <si>
    <t>Pasto</t>
  </si>
  <si>
    <t>03303</t>
  </si>
  <si>
    <t>Los Angeles - Las Iglesias</t>
  </si>
  <si>
    <t>03304</t>
  </si>
  <si>
    <t>Los Angeles - Santander</t>
  </si>
  <si>
    <t>03305</t>
  </si>
  <si>
    <t>Rio Bobo - Jurado -  El Socorro</t>
  </si>
  <si>
    <t>03306</t>
  </si>
  <si>
    <t>Socorro - El Carmen</t>
  </si>
  <si>
    <t>03307</t>
  </si>
  <si>
    <t>Jurado - Bajo Casanare</t>
  </si>
  <si>
    <t>03308</t>
  </si>
  <si>
    <t>Panamericana - Botana - Campanero</t>
  </si>
  <si>
    <t>03309</t>
  </si>
  <si>
    <t>Campanero - Alto Casanare</t>
  </si>
  <si>
    <t>03310</t>
  </si>
  <si>
    <t>Cujacal - Puente Tabla - Buesaquillo</t>
  </si>
  <si>
    <t>03311</t>
  </si>
  <si>
    <t>San Fernando - Cabrera - La Laguna</t>
  </si>
  <si>
    <t>03312</t>
  </si>
  <si>
    <t>El Encanto - El Motilon</t>
  </si>
  <si>
    <t>03313</t>
  </si>
  <si>
    <t>Motilon - Romerillo</t>
  </si>
  <si>
    <t>03314</t>
  </si>
  <si>
    <t>Sindamanoy - Santa Teresita</t>
  </si>
  <si>
    <t>03315</t>
  </si>
  <si>
    <t>Santa Lucia - Santa Teresita</t>
  </si>
  <si>
    <t>03316</t>
  </si>
  <si>
    <t>Nariño -  La Caldera</t>
  </si>
  <si>
    <t>San Martin de Loba  -  Chimi</t>
  </si>
  <si>
    <t>SUBTOTAL SAN MARTIN DE LOBA</t>
  </si>
  <si>
    <t>Yondo  -  San Pablo</t>
  </si>
  <si>
    <t>San Pablo</t>
  </si>
  <si>
    <t>Via San Pablo  -  Yondo  -  Ramal Bajo Taraque</t>
  </si>
  <si>
    <t>San Pablo  -  Cueva de Sapo  -  Sto. Domingo</t>
  </si>
  <si>
    <t>K 11 Domingo Hernandez  -  Santa Lucia  -  Cerro Azul</t>
  </si>
  <si>
    <t>Via a Yondo K 7 + 100  -  La Union</t>
  </si>
  <si>
    <t>Via Carmen del Cocu K8  -  a Canaletal</t>
  </si>
  <si>
    <t>Via San Pablo Sto. Domingo K 11.35  -  a Tres Boca</t>
  </si>
  <si>
    <t>Via El Rosario K - 16.75  -  a Carmen El Cocu</t>
  </si>
  <si>
    <t>La Y El Socorro  -  El Rosario 7.600  -  a Socorro Y Rosario</t>
  </si>
  <si>
    <t>Via San Pablo  -  Santo Domingo K11.35  -  a Pozo Azul</t>
  </si>
  <si>
    <t>Pozo Azul  -  Cañabraval</t>
  </si>
  <si>
    <t>Bodega  -  Cruce Ramal Via Santo Domingo</t>
  </si>
  <si>
    <t>Villanueva  -  La Culebrera</t>
  </si>
  <si>
    <t>Villanueva - Juncalito</t>
  </si>
  <si>
    <t>Villanueva - Veracruz</t>
  </si>
  <si>
    <t>SUBTOTAL GUAJIRA</t>
  </si>
  <si>
    <t>Guaviare</t>
  </si>
  <si>
    <t>Rio Leona - El Dorado</t>
  </si>
  <si>
    <t>San Jose Del Guaviare</t>
  </si>
  <si>
    <t>San Jose del Guaviare - Calamar</t>
  </si>
  <si>
    <t>Carolina - Barracon - San Jose</t>
  </si>
  <si>
    <t>San Jose del Guaviare</t>
  </si>
  <si>
    <t>SUBTOTAL SAN JOSE DEL GUAVIARE</t>
  </si>
  <si>
    <t>SUBTOTAL GUAVIARE</t>
  </si>
  <si>
    <t>Huila</t>
  </si>
  <si>
    <t>Pitalito - Charguayaco - San Adolfo</t>
  </si>
  <si>
    <t>Acevedo</t>
  </si>
  <si>
    <t>San Adolfo - La Tocora</t>
  </si>
  <si>
    <t>La Victoria - La Marimba</t>
  </si>
  <si>
    <t>Acevedo - Delicias - Juntas</t>
  </si>
  <si>
    <t>Acevedo - Marticas - La Montosa</t>
  </si>
  <si>
    <t>Marticas - La Barnisa - La Cabaña</t>
  </si>
  <si>
    <t>Riecito - Cueva de Los Guacharos</t>
  </si>
  <si>
    <t>SUBTOTAL ACEVEDO</t>
  </si>
  <si>
    <t>Agrado - El Socorro</t>
  </si>
  <si>
    <t>Agrado</t>
  </si>
  <si>
    <t>SUBTOTAL AGRADO</t>
  </si>
  <si>
    <t>Praga - El Castel</t>
  </si>
  <si>
    <t>Aipe</t>
  </si>
  <si>
    <t>K1.5 Carretera Istmina Condoto Ramal Andagoya</t>
  </si>
  <si>
    <t>Itsmina - Medio San Juan</t>
  </si>
  <si>
    <t>Itsmina - Pie de Pepe - Puerto Meluk</t>
  </si>
  <si>
    <t>Itsmina - Medio Baudo</t>
  </si>
  <si>
    <t>SUBTOTAL ISTMINA</t>
  </si>
  <si>
    <t>Yuto Lloro La Vuelta Ramal a Boraudo</t>
  </si>
  <si>
    <t>Lloro</t>
  </si>
  <si>
    <t>SUBTOTAL LLORO</t>
  </si>
  <si>
    <t>Novita  -  San Lorenzo</t>
  </si>
  <si>
    <t>Novita</t>
  </si>
  <si>
    <t>SUBTOTAL NOVITA</t>
  </si>
  <si>
    <t>Carretera Quibdo - Ismina Ramal a Doña Josefa</t>
  </si>
  <si>
    <t>Quibdo</t>
  </si>
  <si>
    <t>Los Estancos - Guadalupe</t>
  </si>
  <si>
    <t>Quibdo - Pacurita</t>
  </si>
  <si>
    <t>Tutunendo - San Francisco de Icho</t>
  </si>
  <si>
    <t>SUBTOTAL QUIBDO</t>
  </si>
  <si>
    <t>K10.5 San Jose del Palmar - La Selva -Ramal Cruces</t>
  </si>
  <si>
    <t>San Jose del Palmar</t>
  </si>
  <si>
    <t>Tame/Fortul</t>
  </si>
  <si>
    <t>Casa Azul - La Carolina</t>
  </si>
  <si>
    <t>Chaguani</t>
  </si>
  <si>
    <t>La Estrella - Monte Frio</t>
  </si>
  <si>
    <t>Muchagua - Loma Larga</t>
  </si>
  <si>
    <t>SUBTOTAL CHAGUANI</t>
  </si>
  <si>
    <t>Castillo de Marroquin -  La Violeta</t>
  </si>
  <si>
    <t>Chia</t>
  </si>
  <si>
    <t>SUBTOTAL CHIA</t>
  </si>
  <si>
    <t>Ferra Alta  -  Ferra Baja  -  Granadillo  -  Barro Negro  -  Boqueron</t>
  </si>
  <si>
    <t>Choachi</t>
  </si>
  <si>
    <t>La Victoria - El Ubal - Bobadillas</t>
  </si>
  <si>
    <t>Rio Negro - Granadillo - Maza</t>
  </si>
  <si>
    <t>Termales - Vereda Yerbabuena</t>
  </si>
  <si>
    <t>SUBTOTAL CHOACHI</t>
  </si>
  <si>
    <t>Alto de La Mula - San Ramon</t>
  </si>
  <si>
    <t>El Colegio</t>
  </si>
  <si>
    <t>El Prado - La Victoria</t>
  </si>
  <si>
    <t>El Triunfo  -  Anapoima</t>
  </si>
  <si>
    <t>Tio Max - La Victoria</t>
  </si>
  <si>
    <t>SUBTOTAL EL COLEGIO</t>
  </si>
  <si>
    <t>Sabaneta - El Valle</t>
  </si>
  <si>
    <t>El Peñon</t>
  </si>
  <si>
    <t>Talauta - Sabaneta - El Organo - Periquitos</t>
  </si>
  <si>
    <t>SUBTOTAL ELPEÑON</t>
  </si>
  <si>
    <t>Facatativa - Vda Mancilla - El Dintel - El Vino</t>
  </si>
  <si>
    <t>Facatativa</t>
  </si>
  <si>
    <t>San Rafael - Puente Mota</t>
  </si>
  <si>
    <t>SUBTOTAL FACATATIVA</t>
  </si>
  <si>
    <t>El Salitre - San Lorenzo</t>
  </si>
  <si>
    <t>Fomeque</t>
  </si>
  <si>
    <t>Fomeque -  Cosavista</t>
  </si>
  <si>
    <t>Fomeque - Chinia - Los Cerezos  -  Hato Viejo  -  El Cerezo  -  La Cumbre  -  Qda Blanca  -  El Portillo  -  Casa De Teja</t>
  </si>
  <si>
    <t>La Union - Puente Rio Negro</t>
  </si>
  <si>
    <t>La Ye - Chinia - Alto de La Laguna</t>
  </si>
  <si>
    <t>Puente Rio Negro - Hato Viejo - Los Encenillos</t>
  </si>
  <si>
    <t>SUBTOTAL FOMEQUE</t>
  </si>
  <si>
    <t>Puente Quetame - Saname</t>
  </si>
  <si>
    <t>Fosca</t>
  </si>
  <si>
    <t>Saname - Fosca</t>
  </si>
  <si>
    <t>SUBTOTAL FOSCA</t>
  </si>
  <si>
    <t xml:space="preserve"> </t>
  </si>
  <si>
    <t>Funza - La Cajita de Agua - Floramerica - La Punta - Vereda La Isla</t>
  </si>
  <si>
    <t>Funza</t>
  </si>
  <si>
    <t>SUBTOTAL FUNZA</t>
  </si>
  <si>
    <t>Susa - Fuquene</t>
  </si>
  <si>
    <t>Fuquene</t>
  </si>
  <si>
    <t>SUBTOTAL FUQUENE</t>
  </si>
  <si>
    <t>Gachala - Guacamayas - Vereda Rio Negro</t>
  </si>
  <si>
    <t>Gachala</t>
  </si>
  <si>
    <t>SUBTOTAL GACHALA</t>
  </si>
  <si>
    <t>Tasajera  -  Los Lopez</t>
  </si>
  <si>
    <t>Gacheta</t>
  </si>
  <si>
    <t>SUBTOTAL GACHETA</t>
  </si>
  <si>
    <t>Girardot - Agua Blanca</t>
  </si>
  <si>
    <t>Girardot</t>
  </si>
  <si>
    <t>Vereda Barzaloza - Rio Bogota</t>
  </si>
  <si>
    <t>SUBTOTAL GIRARDOT</t>
  </si>
  <si>
    <t>Guacheta - Limites con Boyaca</t>
  </si>
  <si>
    <t>Guacheta</t>
  </si>
  <si>
    <t>Guacheta - San Antonio</t>
  </si>
  <si>
    <t>SUBTOTAL GUACHETA</t>
  </si>
  <si>
    <t>Aceros  -  Pital - Cocolo</t>
  </si>
  <si>
    <t>Guaduas</t>
  </si>
  <si>
    <t>Agua Clara - Totumal</t>
  </si>
  <si>
    <t>Alcaparrosas - Cuatro Esquinas</t>
  </si>
  <si>
    <t>Carbonera -  Cinta Y Fria</t>
  </si>
  <si>
    <t>Carbonera - Salsipuedes</t>
  </si>
  <si>
    <t>Cuatro Esquinas - Vereda Pital</t>
  </si>
  <si>
    <t>K105 -  Ecuela La Cumbre</t>
  </si>
  <si>
    <t>La Cabaña - Hatillos - Manillas</t>
  </si>
  <si>
    <t>La Cabaña - La Despensa</t>
  </si>
  <si>
    <t>Quebrada Honda - San Miguel</t>
  </si>
  <si>
    <t>Sargento - Chapaima</t>
  </si>
  <si>
    <t>Versalles - Salsipuedes</t>
  </si>
  <si>
    <t>SUBTOTAL GUADUAS</t>
  </si>
  <si>
    <t>El Placer - Vereda Mariano Ospina</t>
  </si>
  <si>
    <t>Guasca</t>
  </si>
  <si>
    <t>Guasca - Barrancas - Laguna De Siecha</t>
  </si>
  <si>
    <t>Guasca - Pastor Ospina</t>
  </si>
  <si>
    <t>K29 Vereda Santa Lucia</t>
  </si>
  <si>
    <t>SUBTOTAL GUASCA</t>
  </si>
  <si>
    <t>Bagal - Macanda</t>
  </si>
  <si>
    <t>Guataqui</t>
  </si>
  <si>
    <t>SUBTOTAL GUATAQUI</t>
  </si>
  <si>
    <t>Monquetiva - Gacheta</t>
  </si>
  <si>
    <t>Guatavita</t>
  </si>
  <si>
    <t>SUBTOTAL GUATAVITA</t>
  </si>
  <si>
    <t>Cuatro Esquinas - Puente Picacho</t>
  </si>
  <si>
    <t>Guayabal de Siquima</t>
  </si>
  <si>
    <t>El Palmar  -  Alto De Moreno</t>
  </si>
  <si>
    <t>Guayabal de Siquima.</t>
  </si>
  <si>
    <t>Guayabal Manoa Trinidad</t>
  </si>
  <si>
    <t>Trinidad - La Plazuela</t>
  </si>
  <si>
    <t>SUBTOTAL GUAYABAL DE SIQUIMA</t>
  </si>
  <si>
    <t>Guayabetal - Conuco - Quebrada Encenillo</t>
  </si>
  <si>
    <t>Guayabetal</t>
  </si>
  <si>
    <t>Guayabetal - San Miguel</t>
  </si>
  <si>
    <t>Guayabetal - Vanguardia</t>
  </si>
  <si>
    <t>Bellavista - Chinchicua</t>
  </si>
  <si>
    <t>Bellavista - Las Mercedes</t>
  </si>
  <si>
    <t>Bellavista - Sacramento</t>
  </si>
  <si>
    <t>Santa Rosa - Estacion Lleras</t>
  </si>
  <si>
    <t>SUBTOTAL FUNDACION</t>
  </si>
  <si>
    <t>Guamal - Puente Quemao</t>
  </si>
  <si>
    <t>Guamal</t>
  </si>
  <si>
    <t>Ricaurte - Hato Viejo</t>
  </si>
  <si>
    <t>Urquijo - Los Andes</t>
  </si>
  <si>
    <t>SUBTOTAL GUAMAL</t>
  </si>
  <si>
    <t>Bahia Honda - Heredia - Caño Sapayan</t>
  </si>
  <si>
    <t>Pedraza</t>
  </si>
  <si>
    <t>SUBTOTAL PEDRAZA</t>
  </si>
  <si>
    <t>Pijiño del Carmen</t>
  </si>
  <si>
    <t>SUBTOTAL PIJIÑO DEL CARMEN</t>
  </si>
  <si>
    <t>Placita - Garrapata</t>
  </si>
  <si>
    <t>Pivijay</t>
  </si>
  <si>
    <t>K9 - Las Piedras</t>
  </si>
  <si>
    <t>Garrapata - Pivijay</t>
  </si>
  <si>
    <t>Pivijay - La Colorada</t>
  </si>
  <si>
    <t>Chinoblas - Bodegon</t>
  </si>
  <si>
    <t>Paraiso - Piñuela</t>
  </si>
  <si>
    <t>Media Luna - Jorobado</t>
  </si>
  <si>
    <t>La Suiaza - Avianca - El Reten</t>
  </si>
  <si>
    <t>Playon de Orozco - Pivijay</t>
  </si>
  <si>
    <t>Pivijay - El Bongo - San Basilio</t>
  </si>
  <si>
    <t>Pivijay - El Piñon</t>
  </si>
  <si>
    <t>Betulia  -  Saladitos</t>
  </si>
  <si>
    <t>Betulia</t>
  </si>
  <si>
    <t>SUBTOTAL BETULIA</t>
  </si>
  <si>
    <t>Bolivar  -  Farallones  -  La Mina</t>
  </si>
  <si>
    <t>Ciudad Bolivar</t>
  </si>
  <si>
    <t>Samaria  -  San Gregorio  -  La Siberia</t>
  </si>
  <si>
    <t>SUBTOTAL BOLIVAR</t>
  </si>
  <si>
    <t>Jardin  -  Alto Man  -  Manizales</t>
  </si>
  <si>
    <t>Caceres</t>
  </si>
  <si>
    <t>La Caucana  -  Puerto Colombia</t>
  </si>
  <si>
    <t>SUBTOTAL CACERES</t>
  </si>
  <si>
    <t>Caldas  -  La Corrala</t>
  </si>
  <si>
    <t>Caldas</t>
  </si>
  <si>
    <t>SUBTOTAL CALDAS</t>
  </si>
  <si>
    <t>La Curva  -  La Casuti  -  La Escuela</t>
  </si>
  <si>
    <t>Cañas Gordas</t>
  </si>
  <si>
    <t>Cestillal  -  La Quiebra</t>
  </si>
  <si>
    <t>Cestillas  -  San Miguel</t>
  </si>
  <si>
    <t>SUBTOTAL CAÑAS GORDAS</t>
  </si>
  <si>
    <t>Caramanta  -  Alegrias</t>
  </si>
  <si>
    <t>Caramanta</t>
  </si>
  <si>
    <t>Caramanta  -  Sucre</t>
  </si>
  <si>
    <t>Caramanta  -  Barroblanco  -  El Guayabo</t>
  </si>
  <si>
    <t>SUBTOTAL CARAMANTA</t>
  </si>
  <si>
    <t>La Playa  -  Escuela Vallejuelito</t>
  </si>
  <si>
    <t>Carmen de Viboral</t>
  </si>
  <si>
    <t>La Madera  -  Escuela Vallejuelito</t>
  </si>
  <si>
    <t>Guaracarumbo  -  Escuela Samaria</t>
  </si>
  <si>
    <t>SUBTOTAL CARMEN DE VIBORAL</t>
  </si>
  <si>
    <t>Carolina  -  Guanacas</t>
  </si>
  <si>
    <t>Carolina</t>
  </si>
  <si>
    <t>SUBTOTAL CAROLINA</t>
  </si>
  <si>
    <t>Troncal de La Paz  -  Km 18  -  Las Conchas</t>
  </si>
  <si>
    <t>Caucasia</t>
  </si>
  <si>
    <t>Quebradona  -  Pueblo Plano  -  Puerto Colombia</t>
  </si>
  <si>
    <t>La Partada  -  Cuturu</t>
  </si>
  <si>
    <t>SUBTOTAL CAUCASIA</t>
  </si>
  <si>
    <t>La Piñuela  -  Villahermosa</t>
  </si>
  <si>
    <t>Cocorna</t>
  </si>
  <si>
    <t>Autopista  -  Guadualito  -  Campo Alegre</t>
  </si>
  <si>
    <t>SUBTOTAL COCORNA</t>
  </si>
  <si>
    <t>Chigorodo  -  Vereda El Dos</t>
  </si>
  <si>
    <t>Chigorodo</t>
  </si>
  <si>
    <t>Chigorodo  -  Vereda Remigio</t>
  </si>
  <si>
    <t>Idema Champitas  -  Barranquillita</t>
  </si>
  <si>
    <t>Chigorodo  -  El Coco</t>
  </si>
  <si>
    <t>SUBTOTAL CHIGORODO</t>
  </si>
  <si>
    <t>Casa de Los Abuelos  -  Romason</t>
  </si>
  <si>
    <t>Don Matias</t>
  </si>
  <si>
    <t>Requinteadero  -  Bellavista</t>
  </si>
  <si>
    <t>Don Matias  -  Miraflores  -  Santa Ana</t>
  </si>
  <si>
    <t>Don Matias  -  Las Animas</t>
  </si>
  <si>
    <t>San Matias  -  Cañaveral</t>
  </si>
  <si>
    <t>SUBTOTAL DON MATIAS</t>
  </si>
  <si>
    <t>El Retiro  -  Pantalio</t>
  </si>
  <si>
    <t>El Retiro</t>
  </si>
  <si>
    <t>SUBTOTAL EL RETIRO</t>
  </si>
  <si>
    <t>El Zancudo  -  Via Entrerrios</t>
  </si>
  <si>
    <t>Entrerrios</t>
  </si>
  <si>
    <t>SUBTOTAL ENTRERRIOS</t>
  </si>
  <si>
    <t>Murrapal  -  La Garrucha</t>
  </si>
  <si>
    <t>Fredonia</t>
  </si>
  <si>
    <t>Palomos  -  Palenque</t>
  </si>
  <si>
    <t>Piedra Verde  -  Alto de Los Fernandez</t>
  </si>
  <si>
    <t>SUBTOTAL FREDONIA</t>
  </si>
  <si>
    <t>Variante Quebrada Las Cruces</t>
  </si>
  <si>
    <t>Frontino</t>
  </si>
  <si>
    <t>SUBTOTAL FRONTINO</t>
  </si>
  <si>
    <t>Giraldo  -  Tonusco Arriba</t>
  </si>
  <si>
    <t>Giraldo</t>
  </si>
  <si>
    <t>SUBTOTAL GIRALDO</t>
  </si>
  <si>
    <t>Girardota  -  Manga Arriba</t>
  </si>
  <si>
    <t>Girardota</t>
  </si>
  <si>
    <t>Girardota  -  Escuela del Barro</t>
  </si>
  <si>
    <t>Cabildo  -  La Aguada</t>
  </si>
  <si>
    <t>SUBTOTAL GIRARDOTA</t>
  </si>
  <si>
    <t>Cruces Roblal San Fco.  -  Rio Calderas</t>
  </si>
  <si>
    <t>Granada</t>
  </si>
  <si>
    <t>Minitas  -  Cabecera Municipal Granada</t>
  </si>
  <si>
    <t>Morro La Linda  -  La Gaviota</t>
  </si>
  <si>
    <t>La Aurora  -  La Sonadora  -  Circunvalar</t>
  </si>
  <si>
    <t>SUBTOTAL GRANADA</t>
  </si>
  <si>
    <t>San Bernardo</t>
  </si>
  <si>
    <t>El Rodeo - La Buena - Barcelona - José Manuel</t>
  </si>
  <si>
    <t>SUBTOTAL SAN BERNARDO</t>
  </si>
  <si>
    <t>San Carlos  -  El Hato  -  Guayabal  -  Canta Ranas</t>
  </si>
  <si>
    <t>San Carlos</t>
  </si>
  <si>
    <t>San Carlos P -  El Recreo  -  Santa Rosa</t>
  </si>
  <si>
    <t>San Carlos  -  Calle Mar</t>
  </si>
  <si>
    <t>SUBTOTAL SAN CARLOS</t>
  </si>
  <si>
    <t>Carrillo  -  La Madera  -  Buenos Aires</t>
  </si>
  <si>
    <t>San Pelayo</t>
  </si>
  <si>
    <t>El Cedro  -  El Corozo  -  Las Guamas</t>
  </si>
  <si>
    <t>Pajonal  -  El Pantano</t>
  </si>
  <si>
    <t>San Pelayo - Puerto Escondido</t>
  </si>
  <si>
    <t>SUBTOTAL SAN PELAYO</t>
  </si>
  <si>
    <t>La Y   -  Guarumal</t>
  </si>
  <si>
    <t>Tierralta</t>
  </si>
  <si>
    <t>Los Bongos  -  Los Sarapios</t>
  </si>
  <si>
    <t>Palmira  -  El Diamante</t>
  </si>
  <si>
    <t>Tay  -  Alto Tay  -  La Iguana</t>
  </si>
  <si>
    <t>Tierralta  -  Callejas</t>
  </si>
  <si>
    <t>Tierralta  -  El Cabrero  -  El Toro</t>
  </si>
  <si>
    <t>Tierralta  -  Palmira</t>
  </si>
  <si>
    <t>Tierralta  -  Saiza , Sector Calleja  -  Batata</t>
  </si>
  <si>
    <t>SUBTOTAL TIERRALTA</t>
  </si>
  <si>
    <t>Apartada  -  Mata de Maiz</t>
  </si>
  <si>
    <t>Valencia</t>
  </si>
  <si>
    <t>Valencia  -  San Pedro De Uraba</t>
  </si>
  <si>
    <t>Valencia  -  Tinajones  -  Matamorros</t>
  </si>
  <si>
    <t>Callejas  -  Valencia</t>
  </si>
  <si>
    <t xml:space="preserve">Valencia </t>
  </si>
  <si>
    <t>SUBTOTAL VALENCIA</t>
  </si>
  <si>
    <t>Cundinamarca</t>
  </si>
  <si>
    <t>Agua de Dios  -  Las Palmas</t>
  </si>
  <si>
    <t>Agua de Dios</t>
  </si>
  <si>
    <t>Berlin - Santa Helena - Nazareth</t>
  </si>
  <si>
    <t>SUBTOTAL AGUA DE DIOS</t>
  </si>
  <si>
    <t>La Ceibita - San Jose - Namay</t>
  </si>
  <si>
    <t>Alban</t>
  </si>
  <si>
    <t>Santa Ana - Namay</t>
  </si>
  <si>
    <t>SUBTOTAL ALBAN</t>
  </si>
  <si>
    <t>Albergue - Los Ancianos - Balcillas - La Florida</t>
  </si>
  <si>
    <t>Anolaima</t>
  </si>
  <si>
    <t>Anolaima - San Jeronimo - La Maria</t>
  </si>
  <si>
    <t>Bochica - Puente Colon - La Esmeralda</t>
  </si>
  <si>
    <t>La Florida - Los Balsos</t>
  </si>
  <si>
    <t>Peña Negra -  La Maria</t>
  </si>
  <si>
    <t>San Rafael - Santa Barbara</t>
  </si>
  <si>
    <t>SUBTOTAL ANOLAIMA</t>
  </si>
  <si>
    <t>Arbelaez - San Miguel - Versalles</t>
  </si>
  <si>
    <t>Arbelaez</t>
  </si>
  <si>
    <t>Club de Damas - San Antonio</t>
  </si>
  <si>
    <t>SUBTOTAL ARBELAEZ</t>
  </si>
  <si>
    <t>Alto de Moreno - Escuela Garitas</t>
  </si>
  <si>
    <t>Bituima</t>
  </si>
  <si>
    <t>Bituima - La Plazuela</t>
  </si>
  <si>
    <t>Boqueron de Ilo - Rincon Santo</t>
  </si>
  <si>
    <t>Periquitos - Garitas Baja</t>
  </si>
  <si>
    <t>SUBTOTAL BITUIMA</t>
  </si>
  <si>
    <t>El Chircal - Anatoli</t>
  </si>
  <si>
    <t>Bojaca</t>
  </si>
  <si>
    <t>SUBTOTAL BOJACA</t>
  </si>
  <si>
    <t>Cabrera - Santa Lucia - La Machamba</t>
  </si>
  <si>
    <t>Cabrera</t>
  </si>
  <si>
    <t>SUBTOTAL CABRERA</t>
  </si>
  <si>
    <t>Caparrapi - San Pedro</t>
  </si>
  <si>
    <t>Caparrapi</t>
  </si>
  <si>
    <t>San Javier - Alto del Frisol</t>
  </si>
  <si>
    <t>San Javier - Capata</t>
  </si>
  <si>
    <t>San Joaquin - La Vega - Espino</t>
  </si>
  <si>
    <t>San Javier - Peña Negra - Cachipay</t>
  </si>
  <si>
    <t>La Mesa - Cachipay</t>
  </si>
  <si>
    <t>SUBTOTAL LA MESA</t>
  </si>
  <si>
    <t>Barrancon - Alto de Canas</t>
  </si>
  <si>
    <t>La Palma</t>
  </si>
  <si>
    <t>Canada - Zumbe</t>
  </si>
  <si>
    <t>El Potrero - La Montaña</t>
  </si>
  <si>
    <t>La Palma  -  Alto Grande  -  La Cuchilla  -  El Batan</t>
  </si>
  <si>
    <t>Minipi - El Ejido - Lagunas</t>
  </si>
  <si>
    <t>Portachuelo - La Enfadosa</t>
  </si>
  <si>
    <t>SUBTOTAL LA PALMA</t>
  </si>
  <si>
    <t>Cabuyal - El Rodeo - Cuatro Caminos</t>
  </si>
  <si>
    <t>La Peña</t>
  </si>
  <si>
    <t>SUBTOTAL LA PEÑA</t>
  </si>
  <si>
    <t>La Palma - Bulocaima</t>
  </si>
  <si>
    <t>Puente El Acomodo - Escuela Naguy Alta</t>
  </si>
  <si>
    <t>Alto de Cucharo - Estancia -  Alizal</t>
  </si>
  <si>
    <t>Lenguazaque</t>
  </si>
  <si>
    <t>Alto El Cucharo - Vereda Tibita</t>
  </si>
  <si>
    <t>Las Cruces -  El Rhur</t>
  </si>
  <si>
    <t>Lenguazaque - El Carare - El Rhur</t>
  </si>
  <si>
    <t>Lenguazaque - Villapinzon</t>
  </si>
  <si>
    <t>SUBTOTAL LENGUAZAQUE</t>
  </si>
  <si>
    <t>Macheta - Lotavita</t>
  </si>
  <si>
    <t>Macheta</t>
  </si>
  <si>
    <t>Santa Librada - Solana</t>
  </si>
  <si>
    <t>SUBTOTAL MACHETA</t>
  </si>
  <si>
    <t>Escuela San Pedro - Cruce Autopista La Vega</t>
  </si>
  <si>
    <t>Madrid</t>
  </si>
  <si>
    <t>SUBTOTAL MADRID</t>
  </si>
  <si>
    <t>Las Puertas - Puentes Los Aldanas</t>
  </si>
  <si>
    <t>Manta</t>
  </si>
  <si>
    <t>Manta  -  Mulata</t>
  </si>
  <si>
    <t>SUBTOTAL MANTA</t>
  </si>
  <si>
    <t>Medina - San Pedro de Jagua</t>
  </si>
  <si>
    <t>Medina</t>
  </si>
  <si>
    <t>SUBTOTAL MEDINA</t>
  </si>
  <si>
    <t>Capotes - Jamaica</t>
  </si>
  <si>
    <t>Nilo</t>
  </si>
  <si>
    <t>Rio Paguey - Bellavista</t>
  </si>
  <si>
    <t>SUBTOTAL NILO</t>
  </si>
  <si>
    <t>Nimaima - El Cerro</t>
  </si>
  <si>
    <t>Nimaima</t>
  </si>
  <si>
    <t>SUBTOTAL NIMAIMA</t>
  </si>
  <si>
    <t>Boqueron - Paso Del Rejo</t>
  </si>
  <si>
    <t>Nocaima</t>
  </si>
  <si>
    <t>K92 - Loma Larga</t>
  </si>
  <si>
    <t>Naranjal - La Concepcion</t>
  </si>
  <si>
    <t>SUBTOTAL NOCAIMA</t>
  </si>
  <si>
    <t>Corradine - Porton Colorado</t>
  </si>
  <si>
    <t>Pacho</t>
  </si>
  <si>
    <t>Puente Holguin - Las Aguilas</t>
  </si>
  <si>
    <t>Veraguas - Hato Viejo</t>
  </si>
  <si>
    <t>SUBTOTAL PACHO</t>
  </si>
  <si>
    <t>Cuatro Caminos - La Montaña - Cuibuco</t>
  </si>
  <si>
    <t>Paime</t>
  </si>
  <si>
    <t>La Fama - Trinira - Mencipa</t>
  </si>
  <si>
    <t>Tudela - Ginebra</t>
  </si>
  <si>
    <t>SUBTOTAL PAIME</t>
  </si>
  <si>
    <t>Piñalito  -  San Isidro</t>
  </si>
  <si>
    <t>Paratebueno</t>
  </si>
  <si>
    <t>SUBTOTAL PARETEBUENO</t>
  </si>
  <si>
    <t>El Carmen - La Dorada</t>
  </si>
  <si>
    <t>Pasca</t>
  </si>
  <si>
    <t>Pasca - El Carmen</t>
  </si>
  <si>
    <t>Pasca - Escuela El Tendido</t>
  </si>
  <si>
    <t>SUBTOTAL PASCA</t>
  </si>
  <si>
    <t>Carretera El Guayabo</t>
  </si>
  <si>
    <t>Puerto Salgar</t>
  </si>
  <si>
    <t>Colorados - Salamina</t>
  </si>
  <si>
    <t>Morro Colorado - Galapagos</t>
  </si>
  <si>
    <t>Palo Grande - Cuchilla de San Antonio</t>
  </si>
  <si>
    <t>Puente Sobre Rio Negrito</t>
  </si>
  <si>
    <t>Puerto Salgar - Colorados</t>
  </si>
  <si>
    <t>Puerto Salgar - Las Brisas</t>
  </si>
  <si>
    <t>SUBTOTAL PUERTO SALGAR</t>
  </si>
  <si>
    <t>Limites Quipile - Gibraltar</t>
  </si>
  <si>
    <t>Puli</t>
  </si>
  <si>
    <t>Palestina - Escuela La Cabrera - Valparaiso</t>
  </si>
  <si>
    <t>Puli - Talipa - Paquillo</t>
  </si>
  <si>
    <t>SUBTOTAL PULI</t>
  </si>
  <si>
    <t>Puente Sobre Quebrada Negra</t>
  </si>
  <si>
    <t>Quebradanegra</t>
  </si>
  <si>
    <t>San Carlos - Quebrada Negra - Santa Lucia</t>
  </si>
  <si>
    <t>SUBTOTAL QUBRADANEGRA</t>
  </si>
  <si>
    <t>La Ye - Ficalito</t>
  </si>
  <si>
    <t>Quetame</t>
  </si>
  <si>
    <t>Puente Quetame - Estaqueta</t>
  </si>
  <si>
    <t>Puente Quetame - Guamal Bajo</t>
  </si>
  <si>
    <t>Puente Quetame - Hoya Baja</t>
  </si>
  <si>
    <t>Quetame - Las Mercedes</t>
  </si>
  <si>
    <t>SUBTOTAL QUETAME</t>
  </si>
  <si>
    <t>La Botica - La Hoya - Limites Puli</t>
  </si>
  <si>
    <t>Quipile</t>
  </si>
  <si>
    <t>La Botica - Palestina</t>
  </si>
  <si>
    <t>La Pancarta - Escuela Arabia</t>
  </si>
  <si>
    <t>La Vuelta El Perro - Santa Cruz</t>
  </si>
  <si>
    <t>Santa Marta - Olivos - San Isidro</t>
  </si>
  <si>
    <t>SUBTOTAL QUIPILE</t>
  </si>
  <si>
    <t>El Cajon - La Sausa - San Antonio</t>
  </si>
  <si>
    <t>San Antonio del Tequendama</t>
  </si>
  <si>
    <t>El Puerto  -  San Antonio del Tequendama</t>
  </si>
  <si>
    <t>San Antonio del Tequendama - Tena</t>
  </si>
  <si>
    <t>SUBTOTAL SAN ANTONIO DEL TEQUENDAMA</t>
  </si>
  <si>
    <t>Camancha - Limites Boyaca</t>
  </si>
  <si>
    <t>San Cayetano</t>
  </si>
  <si>
    <t>Camancha - Rio Villamizar - Limites Boyaca</t>
  </si>
  <si>
    <t>Chaleche - Guamal</t>
  </si>
  <si>
    <t>Los Andes - El Remanso</t>
  </si>
  <si>
    <t>SUBTOTAL SAN CAYETANO</t>
  </si>
  <si>
    <t>La Vega - San Francisco - Alto Minas</t>
  </si>
  <si>
    <t>San Francisco</t>
  </si>
  <si>
    <t>SUBTOTAL SAN FRANCISCO</t>
  </si>
  <si>
    <t>El Pinar - Cerro Capira</t>
  </si>
  <si>
    <t>San Juan de Rioseco</t>
  </si>
  <si>
    <t>Guamito - El Capote - Beltran</t>
  </si>
  <si>
    <t>San Juan -  Volcan</t>
  </si>
  <si>
    <t>San Juan de Rio S. - San Antonio - La Siria</t>
  </si>
  <si>
    <t>San Nicolas - Honduras Bajo</t>
  </si>
  <si>
    <t>SUBTOTAL SAN JUAN DE RIO SECO</t>
  </si>
  <si>
    <t>Acuapal  -  Santa Helena  -  La Paz</t>
  </si>
  <si>
    <t>Sasaima</t>
  </si>
  <si>
    <t>Bilbao - La Cochenda</t>
  </si>
  <si>
    <t>San Vicente  -  Pilaca Alto   -  Ilo Alto  -  Pilaca Bajo</t>
  </si>
  <si>
    <t>Sasaima - Vereda Guane</t>
  </si>
  <si>
    <t>SUBTOTAL SASAIMA</t>
  </si>
  <si>
    <t>Agua Bonita - La Victoria -  Silvania</t>
  </si>
  <si>
    <t>Silvania</t>
  </si>
  <si>
    <t>Panama -  Alto San Jose -  Tibacuy</t>
  </si>
  <si>
    <t>Silvania -  La Estrella - La Portada</t>
  </si>
  <si>
    <t>SUBTOTAL SILVANIA</t>
  </si>
  <si>
    <t>Toca</t>
  </si>
  <si>
    <t>Toca  -  Rio Grande</t>
  </si>
  <si>
    <t>Toca  -  La Chorrera</t>
  </si>
  <si>
    <t>SUBTOTAL TOCA</t>
  </si>
  <si>
    <t>Togui  -  Vereda Suarez  -  Ulloa</t>
  </si>
  <si>
    <t>Togui</t>
  </si>
  <si>
    <t>SUBTOTAL TOGUI</t>
  </si>
  <si>
    <t>Tota  -  Daissy</t>
  </si>
  <si>
    <t>Tota</t>
  </si>
  <si>
    <t>Sector Saguata  -  Vereda Guaquira  -  Vereda Tota</t>
  </si>
  <si>
    <t>Quebrada Casasia  -  Alto Mongata  -  Vereda Pantano Hondo</t>
  </si>
  <si>
    <t xml:space="preserve">Vereda La Puerta  -  Loma Pelada  -  Los Montes </t>
  </si>
  <si>
    <t>Via Pozo Azul K 4.20  -  Agua Linda</t>
  </si>
  <si>
    <t>Cruce Via San Pablo Canabraval  -  Vallecito</t>
  </si>
  <si>
    <t>Via Agua Linda K - 7.95  -  a Agua Sucia</t>
  </si>
  <si>
    <t>Via  Pozo Azul K4+200 Patio Bonito  -  a 4 Viento</t>
  </si>
  <si>
    <t>Patio Bonito  -  Aguas Lindas</t>
  </si>
  <si>
    <t>Dindal - El Chorrillo</t>
  </si>
  <si>
    <t>El Mango - Taticito - Caceres</t>
  </si>
  <si>
    <t>Mata de Platano - La Azauncha</t>
  </si>
  <si>
    <t>Rio Pata - Minasal</t>
  </si>
  <si>
    <t>Salamina - Chorro Bravo</t>
  </si>
  <si>
    <t>SUBTOTAL CAPARRAPI</t>
  </si>
  <si>
    <t>Alto de Caqueza - Escuela Los Pinos</t>
  </si>
  <si>
    <t>Caqueza</t>
  </si>
  <si>
    <t>Alto del Morro - Palo Grande -  Santana</t>
  </si>
  <si>
    <t>El Carmen - Vereda Ponta</t>
  </si>
  <si>
    <t>El Paramo - El Chomo</t>
  </si>
  <si>
    <t>Giron De Resguardo - El Carmen</t>
  </si>
  <si>
    <t>Jabonera - La Chapa</t>
  </si>
  <si>
    <t>Mercadillos - Colorados - La Batea</t>
  </si>
  <si>
    <t>Ubatoque  -  Ganco  -  Paramo  -  Caqueza</t>
  </si>
  <si>
    <t>SUBTOTAL CAQUEZA</t>
  </si>
  <si>
    <t>Carupa - Susa</t>
  </si>
  <si>
    <t>Guadalupe  -  Rio Arriba</t>
  </si>
  <si>
    <t>Guadalupe</t>
  </si>
  <si>
    <t>SUBTOTAL GUADALUPE</t>
  </si>
  <si>
    <t>Guarne  -  Juan XXIII</t>
  </si>
  <si>
    <t>Guarne</t>
  </si>
  <si>
    <t>Buju Alto  -  El Organo  -  Guapante</t>
  </si>
  <si>
    <t>Guarne  -  La Clara</t>
  </si>
  <si>
    <t>Guarne  -  Alto Medina</t>
  </si>
  <si>
    <t>Guarne  -  Yolombal  -  La Enea  -  Tiendas Guamito</t>
  </si>
  <si>
    <t>Guarne - San Vicente</t>
  </si>
  <si>
    <t>Guarne  -  El Palmar  -  El Yarumo</t>
  </si>
  <si>
    <t>Guarne - Girardota</t>
  </si>
  <si>
    <t>SUBTOTAL GUARNE</t>
  </si>
  <si>
    <t>Anillo  -  Guatape</t>
  </si>
  <si>
    <t>Guatape</t>
  </si>
  <si>
    <t>Guatape  -  Calderas</t>
  </si>
  <si>
    <t>SUBTOTAL GUATAPE</t>
  </si>
  <si>
    <t>Crucero  -  Alto del Corral</t>
  </si>
  <si>
    <t>Heliconia</t>
  </si>
  <si>
    <t>SUBTOTAL HELICONIA</t>
  </si>
  <si>
    <t>Ituango  -  Palo Blanco</t>
  </si>
  <si>
    <t>Ituango</t>
  </si>
  <si>
    <t>Ituango  -  Rio Ituango  -  La Granja</t>
  </si>
  <si>
    <t>Rio Ituango  -  Quebrada del Medio</t>
  </si>
  <si>
    <t>Quebrada del Medio  -  Bajo Ingles</t>
  </si>
  <si>
    <t>Quebrada del Medio  -  Santa Lucia</t>
  </si>
  <si>
    <t>La Punta  -  Pascuita</t>
  </si>
  <si>
    <t>SUBTOTAL ITUANGO</t>
  </si>
  <si>
    <t>Jardin  -  Verdun  -  Gibraltar</t>
  </si>
  <si>
    <t>Jardin</t>
  </si>
  <si>
    <t>Jardin  -  La Casiana</t>
  </si>
  <si>
    <t>SUBTOTAL JARDIN</t>
  </si>
  <si>
    <t>La Tablaza  -  San Miguel</t>
  </si>
  <si>
    <t>La Estrella</t>
  </si>
  <si>
    <t>SUBTOTAL LA ESTRELLA</t>
  </si>
  <si>
    <t>La Union  -  Las Teresas</t>
  </si>
  <si>
    <t>La Union</t>
  </si>
  <si>
    <t>La Union  -  Almeria</t>
  </si>
  <si>
    <t>SUBTOTAL LA UNION</t>
  </si>
  <si>
    <t>Las Brisas  -  Santa Barbara</t>
  </si>
  <si>
    <t>Maceo</t>
  </si>
  <si>
    <t>SUBTOTAL MACEO</t>
  </si>
  <si>
    <t>Las Mercedes  -  La Rivera</t>
  </si>
  <si>
    <t>Marinilla</t>
  </si>
  <si>
    <t>Autopista  -  Vereda Belen  -  Cimarrones</t>
  </si>
  <si>
    <t>Campoalegre  -  Cascajo Abajo</t>
  </si>
  <si>
    <t>La Esperanza  -  La Esmeralda</t>
  </si>
  <si>
    <t>Anillo Gaviria  -  Juan Bosco</t>
  </si>
  <si>
    <t>Marinilla  -  Alto Mercado</t>
  </si>
  <si>
    <t>Alto Mercado  -  Asuncion  -  Llanadas</t>
  </si>
  <si>
    <t>Alto El Chocho  -  Salto Abajo</t>
  </si>
  <si>
    <t>Salto Arriba  -  Compañia Abajo</t>
  </si>
  <si>
    <t>Bodegas  -  La Helida  -  Peñol</t>
  </si>
  <si>
    <t>Marinilla - Peñol</t>
  </si>
  <si>
    <t>SUBTOTAL MARINILLA</t>
  </si>
  <si>
    <t>Quimula  -  Sabaletas</t>
  </si>
  <si>
    <t>Montebello</t>
  </si>
  <si>
    <t>Montebello  -  El Aguacate</t>
  </si>
  <si>
    <t>Montebello  -  Gavilan  -  El Carmelo</t>
  </si>
  <si>
    <t>Gavilan  -  Puente Villegas</t>
  </si>
  <si>
    <t>SUBTOTAL MONTEBELLO</t>
  </si>
  <si>
    <t>Pavarandocito  -  Caño Seco</t>
  </si>
  <si>
    <t>Mutata</t>
  </si>
  <si>
    <t>SUBTOTAL MUTATA</t>
  </si>
  <si>
    <t>Venus  -  Quebrada Negra</t>
  </si>
  <si>
    <t>Nariño</t>
  </si>
  <si>
    <t>Nariño  -  Rio San Pedro</t>
  </si>
  <si>
    <t>Uvital  -  Guamal</t>
  </si>
  <si>
    <t>SUBTOTAL NARIÑO</t>
  </si>
  <si>
    <t>Necocli  -  Cienaga Marimonda  -  El Caney</t>
  </si>
  <si>
    <t>Necocli</t>
  </si>
  <si>
    <t>SUBTOTAL NECOCLI</t>
  </si>
  <si>
    <t>La Caucana  -  Caño Pescado</t>
  </si>
  <si>
    <t>Nechi</t>
  </si>
  <si>
    <t>Nechi  -  Las Conchas (Por Granada)</t>
  </si>
  <si>
    <t>SUBTOTAL NECHI</t>
  </si>
  <si>
    <t>Peñol  -  Pozos</t>
  </si>
  <si>
    <t>Peñol - Marinilla</t>
  </si>
  <si>
    <t>SUBTOTAL PEÑOL</t>
  </si>
  <si>
    <t>San Juan de Bedout  -  La Cabaña</t>
  </si>
  <si>
    <t>Puerto Berrio</t>
  </si>
  <si>
    <t>San Juan de Bedout  -  La Culebra</t>
  </si>
  <si>
    <t>SUBTOTAL PUERTO BERRIO</t>
  </si>
  <si>
    <t>Carmen de Bolivar</t>
  </si>
  <si>
    <t>Caracoli  -  San Carlos  -  Bajo Grande  -  El Jobo</t>
  </si>
  <si>
    <t>El Carmen  -  Caracoli  -  La Cansona  -  La Sierra</t>
  </si>
  <si>
    <t>Caracoli  -  San Isidro</t>
  </si>
  <si>
    <t>San Isidro  -  Charquitas</t>
  </si>
  <si>
    <t>Carmen de Bolivar  -  Caracoli (K5)  -  San Isidro</t>
  </si>
  <si>
    <t>Via Zambrano Ramal Hato Nuevo  -  Jesus del Monte</t>
  </si>
  <si>
    <t>El Carmen de Bolivar  -   El Salado</t>
  </si>
  <si>
    <t>El Carmen de Bolivar  -  Bledo</t>
  </si>
  <si>
    <t>SUBTOTAL CARMEN DE BOLIVAR</t>
  </si>
  <si>
    <t>Anillo Vial  -  Tierra Baja  -  Puerto Rey</t>
  </si>
  <si>
    <t>Cartagena</t>
  </si>
  <si>
    <t>Pasacaballos  -  Ararca  -  Santana  -  Baru</t>
  </si>
  <si>
    <t>Galerazamba  -  Arroyo Grande  -  Canoas  -  Arroyo de Piedra</t>
  </si>
  <si>
    <t>Doña Manuela  -  Campaña</t>
  </si>
  <si>
    <t>Anillo Vial  -  Manzanillo del Mar</t>
  </si>
  <si>
    <t>Bayunca (Anillo Vial)  -  Cantera Bajo Grande</t>
  </si>
  <si>
    <t>Anillo Vial  -  Punta Canoa</t>
  </si>
  <si>
    <t>Anillo Vial  -  Arroyo de Piedra</t>
  </si>
  <si>
    <t>SUBTOTAL CARTAGENA</t>
  </si>
  <si>
    <t>Clemencia  -  Cantagallo</t>
  </si>
  <si>
    <t>Clemencia</t>
  </si>
  <si>
    <t>Clemencia  -  Coco  -  San Isidro</t>
  </si>
  <si>
    <t>Clemencia  -  Camaron</t>
  </si>
  <si>
    <t>Clemencia  -  Franco</t>
  </si>
  <si>
    <t>Clemencia  -  Algarrobo</t>
  </si>
  <si>
    <t>SUBTOTAL CLEMENCIA</t>
  </si>
  <si>
    <t>Cordoba San Andres  -  Guaimaral</t>
  </si>
  <si>
    <t>Cordoba</t>
  </si>
  <si>
    <t>San Andres  -  Martin Alonso  -  Sincelejito  -  Guaimaral</t>
  </si>
  <si>
    <t>Zambrano - Cordoba</t>
  </si>
  <si>
    <t>SUBTOTAL CORDOBA</t>
  </si>
  <si>
    <t>Guamo  -  La Enea  -  Bodega</t>
  </si>
  <si>
    <t>El Guamo</t>
  </si>
  <si>
    <t>Guamo  -  Lata</t>
  </si>
  <si>
    <t>Troncal - Desconsolado - El Guamo</t>
  </si>
  <si>
    <t>SUBTOTAL EL GUAMO</t>
  </si>
  <si>
    <t>Camilo Torres  -  Barranca  -  Yuca</t>
  </si>
  <si>
    <t>Magangue</t>
  </si>
  <si>
    <t>Magangue  -  Bocas de San Antonio</t>
  </si>
  <si>
    <t>Henequen  -  La Ventura  -  Barranca</t>
  </si>
  <si>
    <t>Magangue  -  Cascajal  -  Ceibal  -  La Pascuala</t>
  </si>
  <si>
    <t>SUBTOTAL TABIO</t>
  </si>
  <si>
    <t>Tierra Negra  - Tres Esquinas - Pajarito</t>
  </si>
  <si>
    <t>Tausa</t>
  </si>
  <si>
    <t>SUBTOTAL TAUSA</t>
  </si>
  <si>
    <t>El Hospicio - Escalante</t>
  </si>
  <si>
    <t>Tena</t>
  </si>
  <si>
    <t>La Union - Patio Bonito</t>
  </si>
  <si>
    <t>Santa Barbara - Cativa</t>
  </si>
  <si>
    <t>Tena - Alto de la Guala</t>
  </si>
  <si>
    <t>Tena - Vereda Guasimal</t>
  </si>
  <si>
    <t>SUBTOTAL TENA</t>
  </si>
  <si>
    <t>Alto de La Cruz - Bateas</t>
  </si>
  <si>
    <t>Tibacuy</t>
  </si>
  <si>
    <t>Bateas - El Cairo</t>
  </si>
  <si>
    <t>Tibacuy - El Porton</t>
  </si>
  <si>
    <t>SUBTOTAL TIBACUY</t>
  </si>
  <si>
    <t>Tibirita - Renqueria - San Antonio</t>
  </si>
  <si>
    <t>Tibirita</t>
  </si>
  <si>
    <t>SUBTOTAL TIBIRITA</t>
  </si>
  <si>
    <t>La Gloria - Agua de Fria  -  Los Mangos</t>
  </si>
  <si>
    <t>Tocaima</t>
  </si>
  <si>
    <t>Los Mangos - La Leona - Palmira</t>
  </si>
  <si>
    <t>Pubenza - California</t>
  </si>
  <si>
    <t>Vereda El Copo - Alto del Trigo -  Sector  Loma Alta</t>
  </si>
  <si>
    <t>Zelandia - Santa Clara</t>
  </si>
  <si>
    <t>SUBTOTAL TOCAIMA</t>
  </si>
  <si>
    <t>Termozipa - Tocancipa</t>
  </si>
  <si>
    <t>Tocancipa</t>
  </si>
  <si>
    <t>SUBTOTAL TOCANCIPA</t>
  </si>
  <si>
    <t>Papatas - Pisco Chiquito</t>
  </si>
  <si>
    <t>Topaipi</t>
  </si>
  <si>
    <t>Pasuncha -  San Antonio de Aguilera</t>
  </si>
  <si>
    <t>San Antonio de Aguilera - Suarez</t>
  </si>
  <si>
    <t xml:space="preserve">                                                                    </t>
  </si>
  <si>
    <t>SUBTOTAL TOPAIPI</t>
  </si>
  <si>
    <t>La Curva - Laguna Azul - Limites Boyaca</t>
  </si>
  <si>
    <t>Ubala</t>
  </si>
  <si>
    <t>Puente Rumichaca  -  San Isidro Bajo - San Roque</t>
  </si>
  <si>
    <t>San Isidro Alto - San Isidro Bajo</t>
  </si>
  <si>
    <t>Tres Esquinas - Las Mercedes</t>
  </si>
  <si>
    <t>SUBTOTAL UBALA</t>
  </si>
  <si>
    <t>Pueblo Nuevo  -  Sector Rosa Grande</t>
  </si>
  <si>
    <t>Ubaque</t>
  </si>
  <si>
    <t>Pueblo Nuevo -  El Paramo</t>
  </si>
  <si>
    <t>Vereda Ponta - Vereda Ganco</t>
  </si>
  <si>
    <t>SUBTOTAL UBAQUE</t>
  </si>
  <si>
    <t>Guatancuy - Mata de Uvo</t>
  </si>
  <si>
    <t>Ubate - Susa</t>
  </si>
  <si>
    <t>SUBTOTAL UBATE</t>
  </si>
  <si>
    <t>Vereda La Abuelita -  El Escritorio</t>
  </si>
  <si>
    <t>Utica - Guaduas</t>
  </si>
  <si>
    <t>SUBTOTAL UTICA</t>
  </si>
  <si>
    <t>Aposentos - Nuevo Mundo - La Aurora</t>
  </si>
  <si>
    <t>Venecia - Ospina</t>
  </si>
  <si>
    <t>El Escudo - Viani</t>
  </si>
  <si>
    <t>Viani</t>
  </si>
  <si>
    <t>Viani - Pantano - Manillas</t>
  </si>
  <si>
    <t>SUBTOTAL VIANI</t>
  </si>
  <si>
    <t>Mencipá - Cerro Azul</t>
  </si>
  <si>
    <t>Villagomez</t>
  </si>
  <si>
    <t>SUBTOTAL VILLAGOMEZ</t>
  </si>
  <si>
    <t>Escuela Soatama - Umbita Limites</t>
  </si>
  <si>
    <t>Villapinzon</t>
  </si>
  <si>
    <t>Villapinzon - Soatama</t>
  </si>
  <si>
    <t>Villapinzon - Umbita</t>
  </si>
  <si>
    <t>SUBTOTAL VILLAPINZON</t>
  </si>
  <si>
    <t>Bagazal  -  Alto de Torres</t>
  </si>
  <si>
    <t>Villeta</t>
  </si>
  <si>
    <t>Cune - La Esmeralda</t>
  </si>
  <si>
    <t>Cune - San Isidro</t>
  </si>
  <si>
    <t>Pantanillo - Bagazal</t>
  </si>
  <si>
    <t>Santa Rosa - Pajitas</t>
  </si>
  <si>
    <t>SUBTOTAL VILLETA</t>
  </si>
  <si>
    <t>El Igua  -  El Cruce  -  Puente Balas</t>
  </si>
  <si>
    <t>Viota</t>
  </si>
  <si>
    <t>Golconda - Ruidosa -  Modelia</t>
  </si>
  <si>
    <t>La Victoria  -  El Recreo</t>
  </si>
  <si>
    <t>Lagunas  -  Mogambo  -  El Palmar</t>
  </si>
  <si>
    <t>Rancho Pando - Alto Ceilan</t>
  </si>
  <si>
    <t>Viota  -  La Victoria</t>
  </si>
  <si>
    <t>SUBTOTAL VIOTA</t>
  </si>
  <si>
    <t>Aposentos - Yazal</t>
  </si>
  <si>
    <t>Yacopi</t>
  </si>
  <si>
    <t>Bilbao de Theran - Llano Mateo K0 Al K22+200</t>
  </si>
  <si>
    <t>Galapagos - Bilbao de Theran</t>
  </si>
  <si>
    <t>Galapagos - Patevaca</t>
  </si>
  <si>
    <t>Guadualito - Humbo</t>
  </si>
  <si>
    <t>La Torax - Guayabales de Yacopi</t>
  </si>
  <si>
    <t>Moray - Puente Therama</t>
  </si>
  <si>
    <t>Puente Rio Aldana - Guadalito</t>
  </si>
  <si>
    <t>SUBTOTAL YACOPI</t>
  </si>
  <si>
    <t>Zipaquira - Pacho - Paramo De Guerrero</t>
  </si>
  <si>
    <t>Zipaquira</t>
  </si>
  <si>
    <t>SUBTOTAL ZIPAQUIRA</t>
  </si>
  <si>
    <t>SUBTOTAL CUNDINAMARCA</t>
  </si>
  <si>
    <t>Guainia</t>
  </si>
  <si>
    <t>Huesito - Raudal - Pato</t>
  </si>
  <si>
    <t>Inirida</t>
  </si>
  <si>
    <t>Puerto Inirida - El Coco</t>
  </si>
  <si>
    <t>Puerto Inirida - Rio Guinia</t>
  </si>
  <si>
    <t>SUBTOTAL INIRIDA</t>
  </si>
  <si>
    <t>SUBTOTAL GUAINIA</t>
  </si>
  <si>
    <t>Guajira</t>
  </si>
  <si>
    <t>Barrancas - Pozo Hondo - Lagunitas</t>
  </si>
  <si>
    <t>Barrancas</t>
  </si>
  <si>
    <t>Borracon - San Pedro - Surimena</t>
  </si>
  <si>
    <t>SUBTOTAL BARRANCAS</t>
  </si>
  <si>
    <t>Distraccion - Chorrera - El Cercao</t>
  </si>
  <si>
    <t>Distraccion</t>
  </si>
  <si>
    <t>Chorrera  -  Los Gorros</t>
  </si>
  <si>
    <t>Distracción (En inventario Fonseca)</t>
  </si>
  <si>
    <t>SUBTOTAL DISTRACCION</t>
  </si>
  <si>
    <t>Mingueo - La Sierra</t>
  </si>
  <si>
    <t>Dibulla</t>
  </si>
  <si>
    <t xml:space="preserve">Rioancho - La Sierra # 1 </t>
  </si>
  <si>
    <t>Rioancho - La Sierra # 2</t>
  </si>
  <si>
    <t>Troncal del Caribe - Las Flores</t>
  </si>
  <si>
    <t>SUBTOTAL DIBULLA</t>
  </si>
  <si>
    <t>Conejo - Las Bendiciones</t>
  </si>
  <si>
    <t>Fonseca</t>
  </si>
  <si>
    <t>Conejo - Las Colonias - Monte Elias</t>
  </si>
  <si>
    <t>Fonseca  -  Quebrachal</t>
  </si>
  <si>
    <t>Fonseca - Conejo - San Juan</t>
  </si>
  <si>
    <t>Fonseca - El Hatico</t>
  </si>
  <si>
    <t>La Y - Sabaneta</t>
  </si>
  <si>
    <t>Potrero Las Marimondas -  El Rosario</t>
  </si>
  <si>
    <t>SUBTOTAL FONSECA</t>
  </si>
  <si>
    <t>Carraipia  -  La Majuyura</t>
  </si>
  <si>
    <t>Maicao</t>
  </si>
  <si>
    <t>Carraipia - La Chingolita</t>
  </si>
  <si>
    <t>Maicao - La Majayura</t>
  </si>
  <si>
    <t>Aquitania -  Escuela Hirva  -  Limites Sonto</t>
  </si>
  <si>
    <t>Aquitania  -  Las Cruces  -  Toquilla</t>
  </si>
  <si>
    <t>Aquitania  -  Hato Viejo  -  La Gochera  -  Guesca</t>
  </si>
  <si>
    <t>Vadohondo  -  Labranzagrande</t>
  </si>
  <si>
    <t>Aquitania  -  Labranzagrande</t>
  </si>
  <si>
    <t>SUBOTAL AQUITANIA</t>
  </si>
  <si>
    <t>Arcabuco  -  Quirbaquira</t>
  </si>
  <si>
    <t>Arcabuco</t>
  </si>
  <si>
    <t>Arcabuco  -  Cometa</t>
  </si>
  <si>
    <t>Arcabuco - Gachantiva</t>
  </si>
  <si>
    <t>SUBTOTAL ARCABUCO</t>
  </si>
  <si>
    <t>Chital  -  Tuate Alto  -  Tuate Bajo  -  La Central Tutasa</t>
  </si>
  <si>
    <t>Belen</t>
  </si>
  <si>
    <t>Belen  -  Limites El Encino</t>
  </si>
  <si>
    <t>Esc. Caracoles  -  Puente Niño  -  Esc. El Bosque  -  Belen</t>
  </si>
  <si>
    <t>Belen  -  San Jose de La Montaña  -  Vereda Carrizal</t>
  </si>
  <si>
    <t>SUBTOTAL BELEN</t>
  </si>
  <si>
    <t>Berbeo  -  Jotas  -  San Eduardo</t>
  </si>
  <si>
    <t>Berbeo - San Eduardo</t>
  </si>
  <si>
    <t>Rio Lengupa  - San Eduardo  -  Mombita</t>
  </si>
  <si>
    <t>Berbeo - San Eduardo - Aquitania</t>
  </si>
  <si>
    <t>Henequen  -  Camino Viejo  -  Barranca  -  Yuca</t>
  </si>
  <si>
    <t>Yati  -  Santa Fe  -  Santa Lucia  -  Tacalda</t>
  </si>
  <si>
    <t>Magangue  -  San Rafael de Cortina</t>
  </si>
  <si>
    <t>SUBTOTAL MAGANGUE</t>
  </si>
  <si>
    <t>Troncal  -  San Basilio de Palenque  -  La Bunga</t>
  </si>
  <si>
    <t>Mahates</t>
  </si>
  <si>
    <t>Palenque  -  La Bonga</t>
  </si>
  <si>
    <t>Troncal  -  Mandinga  -  Palmar  -  Via San Joaquin</t>
  </si>
  <si>
    <t>Mahates  -  Mandinga</t>
  </si>
  <si>
    <t>Mahates  -  Palmar</t>
  </si>
  <si>
    <t>Via a Mahates  -  Gamero</t>
  </si>
  <si>
    <t>Via Mahates  -  San Joaquin</t>
  </si>
  <si>
    <t>Via Mahates  -  Evitar</t>
  </si>
  <si>
    <t>SUBTOTAL MAHATES</t>
  </si>
  <si>
    <t>Cantera  -  Guataquita Sur</t>
  </si>
  <si>
    <t>Margarita</t>
  </si>
  <si>
    <t>Caño Sandoval  -  Hatillo de Loba</t>
  </si>
  <si>
    <t>Margarita  -  Causado</t>
  </si>
  <si>
    <t>SUBTOTAL MARGARITA</t>
  </si>
  <si>
    <t>San Jose del Playon  -  Santo Domingo de Meza</t>
  </si>
  <si>
    <t>Maria La Baja</t>
  </si>
  <si>
    <t>Troncal  -  El Nispero</t>
  </si>
  <si>
    <t>Nispero K 11 Via Troncal Retiro Glamenco</t>
  </si>
  <si>
    <t>Troncal  -  San Jose del Playon</t>
  </si>
  <si>
    <t>San Jose del Playon  -  San Cristobal  -  Paraiso</t>
  </si>
  <si>
    <t>Troncal  -  Colu  -  Florida</t>
  </si>
  <si>
    <t>Troncal  -  Retiro Nuevo  -  Flamenco  -  Naguma</t>
  </si>
  <si>
    <t>Flamenco  -  Correa</t>
  </si>
  <si>
    <t>Troncal  -  Manpujan</t>
  </si>
  <si>
    <t>Maria La Baja  -  Puerto Santander</t>
  </si>
  <si>
    <t>Troncal  -  Pueblo Nuevo  -  Sabana  -  El Nispero</t>
  </si>
  <si>
    <t>SUBTOTAL MARIA LA BAJA</t>
  </si>
  <si>
    <t>Menchiqueso  -  Rio Magdalena</t>
  </si>
  <si>
    <t>Mompox</t>
  </si>
  <si>
    <t>Guataca  -  Guasimal  -  Guataquita</t>
  </si>
  <si>
    <t>Mompox - San Fernando</t>
  </si>
  <si>
    <t>Mompox  -  Caño Sandoval</t>
  </si>
  <si>
    <t>SUBTOTAL MOMPOX</t>
  </si>
  <si>
    <t>Villa Uribe (Regencia)  -  Las Florez</t>
  </si>
  <si>
    <t>Montecristo</t>
  </si>
  <si>
    <t>SUBTOTAL MONTECRISTO</t>
  </si>
  <si>
    <t>Arenal  -  Simoita</t>
  </si>
  <si>
    <t>Morales - Arenal</t>
  </si>
  <si>
    <t>San Rafael  -  Carnizala</t>
  </si>
  <si>
    <t>Morales</t>
  </si>
  <si>
    <t>Arenal  -  La Dorada</t>
  </si>
  <si>
    <t>Morales  - Arenal</t>
  </si>
  <si>
    <t>Micoahumado  -  La Caoba</t>
  </si>
  <si>
    <t>La Caoba  -  La Guasima</t>
  </si>
  <si>
    <t>Morales  -  Gamarra  -  Puerto Bolivar</t>
  </si>
  <si>
    <t>Morales  -  Quebrada La Honda  -  Micoahumado</t>
  </si>
  <si>
    <t>Piedra Ahumada  -  Arenal</t>
  </si>
  <si>
    <t>Simoita  -  La Cuchilla  -  Corcovado  -  La Punta  - San Francisco</t>
  </si>
  <si>
    <t>La Belleza  -  Las Brisas</t>
  </si>
  <si>
    <t>SUBTOTAL MORALES</t>
  </si>
  <si>
    <t>Regidor  -  Cruce Rio Viejo</t>
  </si>
  <si>
    <t>Regidor</t>
  </si>
  <si>
    <t>SUBTOTAL REGIDOR</t>
  </si>
  <si>
    <t>Rio Viejo  -  Cruce Ramal Norosi</t>
  </si>
  <si>
    <t>Rio Viejo</t>
  </si>
  <si>
    <t>SUBTOTAL RIOVIEJO</t>
  </si>
  <si>
    <t>San Cristobal</t>
  </si>
  <si>
    <t>Estacion  -  Huigueretal</t>
  </si>
  <si>
    <t>Estacion  -  San Cristobal</t>
  </si>
  <si>
    <t>Soplaviento  -  Huigueretal  -  San Cristobal</t>
  </si>
  <si>
    <t>SUBTOTAL SAN CRISTOBAL</t>
  </si>
  <si>
    <t>San Estanislao  -  Bayano</t>
  </si>
  <si>
    <t>San Estanislao</t>
  </si>
  <si>
    <t>San Estanislao  -  El Puerto</t>
  </si>
  <si>
    <t>San Estanislao  -  La Granja</t>
  </si>
  <si>
    <t>San Estanislao  -  Las Piedras</t>
  </si>
  <si>
    <t>SUBTOTAL SAN ESTANISLAO</t>
  </si>
  <si>
    <t>Arroyo Maria  -  Paraiso</t>
  </si>
  <si>
    <t>San Jacinto</t>
  </si>
  <si>
    <t>San Jacinto   -  a Guasima</t>
  </si>
  <si>
    <t>San Jacinto  -  Arenas  -  Las Charquitas</t>
  </si>
  <si>
    <t>San Jacinto  -  Las Palmas</t>
  </si>
  <si>
    <t>SUBTOTAL SAN JACINTO</t>
  </si>
  <si>
    <t>Troncal  -  Porqueras  -  Corralito</t>
  </si>
  <si>
    <t>San Juan Nepomuceno</t>
  </si>
  <si>
    <t>Troncal  -  La Haya</t>
  </si>
  <si>
    <t>San Juan  -  La Haya  -  Variante Butijuela</t>
  </si>
  <si>
    <t>San Cayetano  -  Casingui  -  Pela El Ojo</t>
  </si>
  <si>
    <t>Troncal  -  Puerta Rojas  -  Prucia</t>
  </si>
  <si>
    <t>Troncal  -  Rodaculo  -  Botijuela</t>
  </si>
  <si>
    <t>San Cayetano  -  Toro</t>
  </si>
  <si>
    <t>Troncal  -  Desconsolado  -  El Guamo</t>
  </si>
  <si>
    <t>San Juan Nepomuceno- Guamo</t>
  </si>
  <si>
    <t>SUBTOTAL SAN JUAN NEPOMUCENO</t>
  </si>
  <si>
    <t>San Martin de Loba  -  Barranco de Loba</t>
  </si>
  <si>
    <t>San Martin de Loba</t>
  </si>
  <si>
    <t>Via San Martin de Loba  -  a Mauricio</t>
  </si>
  <si>
    <t>Via a San Martin de Loba  -  Pueblo Nuevo</t>
  </si>
  <si>
    <t>Via San Martin de Loba  -  Los Pueblos</t>
  </si>
  <si>
    <t>San Martin de Loba  -  Come Miel</t>
  </si>
  <si>
    <t>San Martin de Loba  -  Soledad</t>
  </si>
  <si>
    <t>corresponde a la red nacional Jambalo - toribio (26cc03)yguadualejo -belalcazar tacueyi - toribio rionegro el palo (3702)</t>
  </si>
  <si>
    <t>Jambalo-toribio</t>
  </si>
  <si>
    <t>Palacio - La Espiga</t>
  </si>
  <si>
    <t>Piedra Marcada - El Cadillo - Santa Cecilia</t>
  </si>
  <si>
    <t>Nieva</t>
  </si>
  <si>
    <t>SUBTOTAL NEIVA</t>
  </si>
  <si>
    <t>La Plata - Puerto Mejico - Matansas</t>
  </si>
  <si>
    <t>Paicol</t>
  </si>
  <si>
    <t>Paicol - Caja de Agua - Santa Ines</t>
  </si>
  <si>
    <t>Cruce Peñalosa (Cuatro Caminos) - Guadalupe</t>
  </si>
  <si>
    <t>SUBTOTAL PAICOL</t>
  </si>
  <si>
    <t>El Carmen - La Julia</t>
  </si>
  <si>
    <t>Palermo</t>
  </si>
  <si>
    <t>Juntas - El Roble</t>
  </si>
  <si>
    <t>San Juan - El Tablon - San Gerardo</t>
  </si>
  <si>
    <t>Nilo - El Viso</t>
  </si>
  <si>
    <t>Ospina Perez - Corozal - Guadualito - Santa Teresa</t>
  </si>
  <si>
    <t>Ospina Perez - El Socorro</t>
  </si>
  <si>
    <t>Cruce San Luis - Chapinero - Aipecito</t>
  </si>
  <si>
    <t>SUBTOTAL PALERMO</t>
  </si>
  <si>
    <t>Palestina - San Isidro - El Silencio</t>
  </si>
  <si>
    <t>Palestina</t>
  </si>
  <si>
    <t>Jordan - El Roble - La Mensura</t>
  </si>
  <si>
    <t>Tabor - Jerico</t>
  </si>
  <si>
    <t>Cruce Galilea - Buenos Aires</t>
  </si>
  <si>
    <t>Palestina - El Tabor - La Guajira</t>
  </si>
  <si>
    <t>Urumita - La Esperanza - Pata de Gallina</t>
  </si>
  <si>
    <t>SUBTOTAL URUMITA</t>
  </si>
  <si>
    <t>Guacimo -  Rio Servita</t>
  </si>
  <si>
    <t>Malaga</t>
  </si>
  <si>
    <t>Malaga -  El Pozo</t>
  </si>
  <si>
    <t>SUBTOTAL MALAGA</t>
  </si>
  <si>
    <t>Paujil -  El Tanque</t>
  </si>
  <si>
    <t>Matanza</t>
  </si>
  <si>
    <t>El Palmar  -  Venadillo</t>
  </si>
  <si>
    <t>SUBTOTAL MATANZA</t>
  </si>
  <si>
    <t>Mogotes - Hoyo de Los Pajaros -  San Roque</t>
  </si>
  <si>
    <t>Mogotes</t>
  </si>
  <si>
    <t>Mogotes - Cuchiquira</t>
  </si>
  <si>
    <t>Hoyo de Los Pajaros -  La Piñuela</t>
  </si>
  <si>
    <t>Mogotes -  Tubuga</t>
  </si>
  <si>
    <t>Mogotes - Guamo - Pitiguao</t>
  </si>
  <si>
    <t>Guamo - Los Cauchos</t>
  </si>
  <si>
    <t>Mogotes - Quebrada Larga - Guaure</t>
  </si>
  <si>
    <t>SUBTOTAL MOGOTES</t>
  </si>
  <si>
    <t>Centro -  El Junco</t>
  </si>
  <si>
    <t>Molagavita</t>
  </si>
  <si>
    <t>Molagavita -  Chicacuta</t>
  </si>
  <si>
    <t>SUBTOTAL MOLAGAVITA</t>
  </si>
  <si>
    <t>Ocamonte -  San Rafael</t>
  </si>
  <si>
    <t>Ocamonte</t>
  </si>
  <si>
    <t>Ocamonte -  Escuela Las Lajas</t>
  </si>
  <si>
    <t>Ocamonte -  Moralio -  Palenque</t>
  </si>
  <si>
    <t>SUBTOTAL OCAMONTE</t>
  </si>
  <si>
    <t>Oiba</t>
  </si>
  <si>
    <t>SUBTOTAL OIBA</t>
  </si>
  <si>
    <t>Boqueron  -  Padua</t>
  </si>
  <si>
    <t>Onzaga</t>
  </si>
  <si>
    <t>Onzaga - El Ramal</t>
  </si>
  <si>
    <t>SUBTOTAL ONZAGA</t>
  </si>
  <si>
    <t>Palmar - Palo Gordo - Cinco Mil</t>
  </si>
  <si>
    <t>Palmar</t>
  </si>
  <si>
    <t>SUBTOTAL PALMAR</t>
  </si>
  <si>
    <t>El Salado -  Umpala</t>
  </si>
  <si>
    <t>Piedecuesta</t>
  </si>
  <si>
    <t>SUBTOTAL PIEDECUESTA</t>
  </si>
  <si>
    <t>Bajo Guamito - Bajo Cantano - Loma La Cruz</t>
  </si>
  <si>
    <t>Puente Nacional</t>
  </si>
  <si>
    <t>Puente Nacional - Ceniza - Popoa Norte</t>
  </si>
  <si>
    <t>Loma de Gomez  -  Puente de Piedra</t>
  </si>
  <si>
    <t>La Capilla  -  Escuela Bajo Cantano</t>
  </si>
  <si>
    <t>Alto Granadillo -  Alto Mazamorral</t>
  </si>
  <si>
    <t>Kilometro 4 -  Petaqueros</t>
  </si>
  <si>
    <t>SUBTOTAL PUENTE NACIONAL</t>
  </si>
  <si>
    <t>Autopista  a Lizama -  Las Montoyas - San Vicente de Chucuri</t>
  </si>
  <si>
    <t>Puerto Parra</t>
  </si>
  <si>
    <t>Las Montoyas -  Bocas del Carare</t>
  </si>
  <si>
    <t>Puerto Parra  -  K4 Via Las Montoyas</t>
  </si>
  <si>
    <t>SUBTOTAL PUERTO PARRA</t>
  </si>
  <si>
    <t>Puerto Wilches - Vda Italia -  Curumuta</t>
  </si>
  <si>
    <t>Puerto Wilches</t>
  </si>
  <si>
    <t>SUBTOTAL PUERTO WILCHES</t>
  </si>
  <si>
    <t>Campamento - Tamboquemado</t>
  </si>
  <si>
    <t>Rionegro</t>
  </si>
  <si>
    <t>El Bambu - Misiguay - Villa Paz  -  Portachuelo</t>
  </si>
  <si>
    <t>El Tropezon -  El Corroncho</t>
  </si>
  <si>
    <t>Guaduas -  La Estacion -  Rionegro</t>
  </si>
  <si>
    <t>La Muticia - Galapagos - Peñas Negras</t>
  </si>
  <si>
    <t>Los Chorros - Sta. Catalina - Boc del Rosar Vijagual -  Pte Rio Lebrija</t>
  </si>
  <si>
    <t>Rionegro -  El Paujil</t>
  </si>
  <si>
    <t>Rionegro - Matanza</t>
  </si>
  <si>
    <t>Caracol - Laguna de Ortices</t>
  </si>
  <si>
    <t>San Andres</t>
  </si>
  <si>
    <t>San Andres - Hato Mogotoro - La Punta</t>
  </si>
  <si>
    <t>SUBTOTAL SAN ANDRES</t>
  </si>
  <si>
    <t>La Penuela - La Union</t>
  </si>
  <si>
    <t>San Benito</t>
  </si>
  <si>
    <t>San Benito Viejo - Zaque - Alto San Roque</t>
  </si>
  <si>
    <t>SUBTOTAL SAN BENITO</t>
  </si>
  <si>
    <t>San Isidro - Escuela El Guacal</t>
  </si>
  <si>
    <t>San Joaquin</t>
  </si>
  <si>
    <t>San Joaquin -  San Miguel</t>
  </si>
  <si>
    <t>San Joaquin - La Aurora - Ricaurte</t>
  </si>
  <si>
    <t>SUBTOTAL SAN JOAQUIN</t>
  </si>
  <si>
    <t>San Miguel  -  Macaravita</t>
  </si>
  <si>
    <t>SUBTOTAL SAN MIGUEL</t>
  </si>
  <si>
    <t>Arenal -  Pamplona -  Pamplonita</t>
  </si>
  <si>
    <t>San Vicente de Chucuri</t>
  </si>
  <si>
    <t>Maravillas - Canta Gallo - La Angostura</t>
  </si>
  <si>
    <t>Palmira - Barro Amarillo - Mata de Cacao</t>
  </si>
  <si>
    <t>Pozo Nutria  -  Cordoba</t>
  </si>
  <si>
    <t>Pte Murcia -  Tamboredondo -  La Bodega  -  Guayana</t>
  </si>
  <si>
    <t>SUBTOTAL SAN VICENTE DE CHUCURI</t>
  </si>
  <si>
    <t>El Tope -  La Tahona</t>
  </si>
  <si>
    <t>Caño Viejo -  Pte Opon</t>
  </si>
  <si>
    <t>Simacota</t>
  </si>
  <si>
    <t>La Curva - Cinco Mil - Palmar</t>
  </si>
  <si>
    <t>La Llanita -  San Pascual</t>
  </si>
  <si>
    <t>SUBTOTAL SIMACOTA</t>
  </si>
  <si>
    <t>Socorro -  Alto de Reinas</t>
  </si>
  <si>
    <t>Socorro</t>
  </si>
  <si>
    <t>Socorro -  Caraota</t>
  </si>
  <si>
    <t>Socorro -  Tamacara</t>
  </si>
  <si>
    <t>SUBTOTAL SOCORRO</t>
  </si>
  <si>
    <t>San Jose - San Emigdio -  El Caucho</t>
  </si>
  <si>
    <t>Suaita</t>
  </si>
  <si>
    <t>San Jose de Suaita -  San Francisco -  La Selva</t>
  </si>
  <si>
    <t>San Jose de Suaita -  La Esperanza</t>
  </si>
  <si>
    <t>Alto El Cristal -  Barajas</t>
  </si>
  <si>
    <t>Alto Cruz -  Morro -  Ramal Suaita</t>
  </si>
  <si>
    <t>Suaita -  Carolina - Alto Menudito -  San Isidro  -  La Aguadita</t>
  </si>
  <si>
    <t>Iza  -  Escuela Carichana</t>
  </si>
  <si>
    <t>Iza</t>
  </si>
  <si>
    <t>Iza  -  Puente Cementos Boyaca  -  Vereda Toboca</t>
  </si>
  <si>
    <t>Iza - Pesca</t>
  </si>
  <si>
    <t>SUBTOTAL IZA</t>
  </si>
  <si>
    <t>Jenezano  -  Palenque  -  Carrizal</t>
  </si>
  <si>
    <t>Jenezano</t>
  </si>
  <si>
    <t>Jenezano  -  Piranguata  -  Carrizal</t>
  </si>
  <si>
    <t>Jenezano  -  La Toma  -  Tobos - Tierra Amarilla</t>
  </si>
  <si>
    <t>Jenezano  -  Vereda Rodriguez</t>
  </si>
  <si>
    <t>Jenezano  -  Ramiriqui</t>
  </si>
  <si>
    <t>Jenezano - Ramiriqui</t>
  </si>
  <si>
    <t>Jenezano  -  Baganique</t>
  </si>
  <si>
    <t>SUBTOTAL JENEZANO</t>
  </si>
  <si>
    <t>Jerico  -  Chircal  -  Pueblo Viejo  -  Limites</t>
  </si>
  <si>
    <t>Jerico</t>
  </si>
  <si>
    <t>Jerico  -  Cheva</t>
  </si>
  <si>
    <t>SUBTOTAL JERICO</t>
  </si>
  <si>
    <t>Labranzagrande</t>
  </si>
  <si>
    <t>SUBTOTAL LABRANZAGRANDE</t>
  </si>
  <si>
    <t>La Uvita  -  El Hatico  -  El Carmen</t>
  </si>
  <si>
    <t>La Uvita</t>
  </si>
  <si>
    <t>La Uvita  -  El Tabor</t>
  </si>
  <si>
    <t>SUBTOTAL LA UVITA</t>
  </si>
  <si>
    <t>La Victoria  -  San Martin</t>
  </si>
  <si>
    <t>La Victoria</t>
  </si>
  <si>
    <t>Quipama  -  La Victoria</t>
  </si>
  <si>
    <t>La Victoria  -  Chapon</t>
  </si>
  <si>
    <t>SUBTOTAL LA VICTORIA</t>
  </si>
  <si>
    <t>Maripi  -  Chichipi</t>
  </si>
  <si>
    <t>Maripi -  Coper</t>
  </si>
  <si>
    <t>SUBTOTAL MARIPI</t>
  </si>
  <si>
    <t>Chapasia  -  Morro Abajo</t>
  </si>
  <si>
    <t>Miraflores</t>
  </si>
  <si>
    <t>Miraflores  -  Buenos Aires  -  Morro Arriba</t>
  </si>
  <si>
    <t>Palestina - Galilea - Miraflores</t>
  </si>
  <si>
    <t>Las Minas - Alto Libano - El Progreso</t>
  </si>
  <si>
    <t>Pital</t>
  </si>
  <si>
    <t>SUBTOTAL PITAL</t>
  </si>
  <si>
    <t>La Ye - Palmito</t>
  </si>
  <si>
    <t>Pitalito</t>
  </si>
  <si>
    <t>La Ye - Bombona</t>
  </si>
  <si>
    <t>Bruselas - El Encanto</t>
  </si>
  <si>
    <t>Central - Ingali - Palmar del Criollo - Bruselas</t>
  </si>
  <si>
    <t>Central - Chillurco</t>
  </si>
  <si>
    <t>Girasol - Vega de Alumbre</t>
  </si>
  <si>
    <t>Mortiñal - San Luis</t>
  </si>
  <si>
    <t>SUBTOTAL PITALITO</t>
  </si>
  <si>
    <t>La Honda - Marengo</t>
  </si>
  <si>
    <t>Rivera</t>
  </si>
  <si>
    <t>Aguas Calientes - El Tambillo</t>
  </si>
  <si>
    <t>Pindo - Agua Caliente</t>
  </si>
  <si>
    <t>La Ulloa - Monserrate</t>
  </si>
  <si>
    <t>Rivera - La Siveria - Las Juntas - Rio Blanco</t>
  </si>
  <si>
    <t>SUBTOTAL RIVERA</t>
  </si>
  <si>
    <t>La Cabaña - La Morelia</t>
  </si>
  <si>
    <t>Saladoblanco</t>
  </si>
  <si>
    <t>Saladoblanco - Bolivia</t>
  </si>
  <si>
    <t>SUBTOTAL SALADOBLANCO</t>
  </si>
  <si>
    <t>San Agustin - Pradera - Puerto Quinchana</t>
  </si>
  <si>
    <t>San Agustin</t>
  </si>
  <si>
    <t>San Agustin - Purutal</t>
  </si>
  <si>
    <t>Chorroso - Alto Frutal</t>
  </si>
  <si>
    <t>Palmar - Platanares</t>
  </si>
  <si>
    <t>Obando - Agua Bendita - Cascajal</t>
  </si>
  <si>
    <t>Cruce Central - Los Cauchos - Las Heras</t>
  </si>
  <si>
    <t>Los Cauchos - La Tribuna - Chorroso Bajo - Frutal</t>
  </si>
  <si>
    <t>Naranjos - Retiro - Alto del Obispo - Central</t>
  </si>
  <si>
    <t>Argelia - Delicias</t>
  </si>
  <si>
    <t>San Agustin - Naranjos - La Castellana</t>
  </si>
  <si>
    <t>San Agustin - La Argentina</t>
  </si>
  <si>
    <t>SUBTOTAL SAN AGUSTIN</t>
  </si>
  <si>
    <t>Bache - Bachecito - Jerusalen - Puerto Tolima</t>
  </si>
  <si>
    <t>Santa Maria</t>
  </si>
  <si>
    <t>Santa Maria - San Joaquin - Santa Librada</t>
  </si>
  <si>
    <t>Santa Maria - Torre de TV</t>
  </si>
  <si>
    <t>Santa Maria - Los Andes</t>
  </si>
  <si>
    <t>SUBTOTAL SANTA MARIA</t>
  </si>
  <si>
    <t>Suaza - Satia</t>
  </si>
  <si>
    <t>Suaza</t>
  </si>
  <si>
    <t>San Calixto - Los Salados - La Palma</t>
  </si>
  <si>
    <t>Avisperos - Horizontes - Alto Horizontes</t>
  </si>
  <si>
    <t>Avisperos - Las Juntas - El Vergel</t>
  </si>
  <si>
    <t>SUBTOTAL SUAZA</t>
  </si>
  <si>
    <t>Tello - San Andres - Alto Roblal</t>
  </si>
  <si>
    <t>Tello</t>
  </si>
  <si>
    <t>Cruce San Andres - Cerro Castañal</t>
  </si>
  <si>
    <t>Garcia - El Candado</t>
  </si>
  <si>
    <t>Juntas - El Jordan</t>
  </si>
  <si>
    <t>Garcia - Medio Oriente</t>
  </si>
  <si>
    <t>SUBTOTAL TELLO</t>
  </si>
  <si>
    <t>Gualpi - La Maria</t>
  </si>
  <si>
    <t>Teruel</t>
  </si>
  <si>
    <t>Beberrecio - El Meson</t>
  </si>
  <si>
    <t>Bajo Pedernal - Alto Pedernal</t>
  </si>
  <si>
    <t>SUBTOTAL TERUEL</t>
  </si>
  <si>
    <t>El Cruce  - Los Yuyos - San Isidro</t>
  </si>
  <si>
    <t>Tesalia</t>
  </si>
  <si>
    <t>Pacarni - Cruce San Luis</t>
  </si>
  <si>
    <t>Pacarni - Patio Bonito - Yarumal</t>
  </si>
  <si>
    <t>Tesalia - Alto de La Ocha</t>
  </si>
  <si>
    <t>Dave - El Moral</t>
  </si>
  <si>
    <t>SUBTOTAL TESALIA</t>
  </si>
  <si>
    <t>Cicana - Naranjal - La Guaira</t>
  </si>
  <si>
    <t>Timana</t>
  </si>
  <si>
    <t>Timana - Cosanza</t>
  </si>
  <si>
    <t>SUBTOTAL TIMANA</t>
  </si>
  <si>
    <t>Villavieja</t>
  </si>
  <si>
    <t>Cruce San Alfonso - Puente Golondrinas</t>
  </si>
  <si>
    <t>SUBTOTAL VILLAVIEJA</t>
  </si>
  <si>
    <t>SUBTOTAL HUILA</t>
  </si>
  <si>
    <t>Magdalena</t>
  </si>
  <si>
    <t>Aracataca - Cerro Azul - La Fuente</t>
  </si>
  <si>
    <t>Aracataca</t>
  </si>
  <si>
    <t>Las Flores - Las Mercedes</t>
  </si>
  <si>
    <t>SUBTOTAL ARACATACA</t>
  </si>
  <si>
    <t>El Dificil - Zelandia</t>
  </si>
  <si>
    <t>Ariguani</t>
  </si>
  <si>
    <t>Buenavista - Pringamoza</t>
  </si>
  <si>
    <t>Loma Linda - 3 Cruces - Santa Elena</t>
  </si>
  <si>
    <t>El Guamito - Buenavista</t>
  </si>
  <si>
    <t>El Dificil - Las Mulas</t>
  </si>
  <si>
    <t>SUBTOTAL ARIGUANI</t>
  </si>
  <si>
    <t>Cantagallar - Mico</t>
  </si>
  <si>
    <t>Cerro de San Antonio</t>
  </si>
  <si>
    <t>Mico - Cantagallar</t>
  </si>
  <si>
    <t>SUBTOTAL CERRO DE SAN ANTONIO</t>
  </si>
  <si>
    <t>Chivolo - Piedra de Moler</t>
  </si>
  <si>
    <t>Chivolo</t>
  </si>
  <si>
    <t>SUBTOTAL CHIVOLO</t>
  </si>
  <si>
    <t>Sevilla - La Conquista - Rio Gallina</t>
  </si>
  <si>
    <t>Cienaga</t>
  </si>
  <si>
    <t>Sevillano - La Olleta</t>
  </si>
  <si>
    <t>Sevillano - Cienaga</t>
  </si>
  <si>
    <t>Sevillano - La Mira</t>
  </si>
  <si>
    <t>Puente Aguja - La Secreta</t>
  </si>
  <si>
    <t>Sevillano - Colorado</t>
  </si>
  <si>
    <t>La Isabel - Lourdes - Nueva Granada</t>
  </si>
  <si>
    <t>Nueva Granada - La Siberia</t>
  </si>
  <si>
    <t>Guanduzaca - Palmichal</t>
  </si>
  <si>
    <t>Troncal - Palmor - Palestina</t>
  </si>
  <si>
    <t>Palmor - Uranio</t>
  </si>
  <si>
    <t>SUBTOTAL CIENAGA</t>
  </si>
  <si>
    <t>Balsamo - Bomba</t>
  </si>
  <si>
    <t>Concordia</t>
  </si>
  <si>
    <t>Concordia - Balsamo</t>
  </si>
  <si>
    <t>SUBTOTAL CONCORDIA</t>
  </si>
  <si>
    <t>Matarratonal - Barranco de Chilloa</t>
  </si>
  <si>
    <t>El Banco</t>
  </si>
  <si>
    <t>Km 22 - Aguaestrada</t>
  </si>
  <si>
    <t>SUBTOTAL EL BANCO</t>
  </si>
  <si>
    <t>Carreto - La Palma - Pivijay</t>
  </si>
  <si>
    <t>El Piñon</t>
  </si>
  <si>
    <t>Las Canoas - Las Palmas</t>
  </si>
  <si>
    <t>Balsamo - Teogollo</t>
  </si>
  <si>
    <t>Playon de Orozco - Sabanas</t>
  </si>
  <si>
    <t>SUBTOTAL EL PIÑON</t>
  </si>
  <si>
    <t>El Reten - La Bodega</t>
  </si>
  <si>
    <t>El Reten</t>
  </si>
  <si>
    <t>El Reten - El Bongo</t>
  </si>
  <si>
    <t>SUBTOTAL EL RETEN</t>
  </si>
  <si>
    <t>Santa Rosa - Santa Clara - El 50</t>
  </si>
  <si>
    <t>Fundacion</t>
  </si>
  <si>
    <t>Cristalina Alta - La Galaxia</t>
  </si>
  <si>
    <t>Buenos Aires - Rio Piedra</t>
  </si>
  <si>
    <t>La Arenosa - Los Llanos</t>
  </si>
  <si>
    <t>Caño Zanja Honda - Escuela El Triunfo</t>
  </si>
  <si>
    <t>Matadero - Los Uruimes Rio La Cal</t>
  </si>
  <si>
    <t>El Castillo - Carmen I - Escuela La Guayaquil</t>
  </si>
  <si>
    <t>Carmen Ii - Escuela S. Antonio - Tres Esquinas</t>
  </si>
  <si>
    <t>Malabar - La Union</t>
  </si>
  <si>
    <t>Medellin - Puerto Esperanza  - Campo Alegre</t>
  </si>
  <si>
    <t>Central Puerto Esperanza - Puerto Mirella</t>
  </si>
  <si>
    <t>Playa Rica - Rio Viejo - El Reposo - Rio Ariari</t>
  </si>
  <si>
    <t>Cumaral Seco - Escuela El Jardin</t>
  </si>
  <si>
    <t>Cumaral Seco - Puerto Union</t>
  </si>
  <si>
    <t>Medellin del Ariari - Caño Tigre Claro</t>
  </si>
  <si>
    <t>El Castilo</t>
  </si>
  <si>
    <t>Rio Cumaral - Bodega San Jose - Rio Viejo</t>
  </si>
  <si>
    <t>Topacio - Rio Viejo</t>
  </si>
  <si>
    <t>SUBTOTAL EL CASTILLO</t>
  </si>
  <si>
    <t>Pueblo Sanchez - La Meseta - El Dorado</t>
  </si>
  <si>
    <t>El Dorado</t>
  </si>
  <si>
    <t>Pueblo Sanchez - Rio Viejo - Central Dorado</t>
  </si>
  <si>
    <t>Bodega San Jose - Vereda La Isla</t>
  </si>
  <si>
    <t>El Dorado - Palomarcado</t>
  </si>
  <si>
    <t>Buena Vista Providencia  -  La Montaña</t>
  </si>
  <si>
    <t>Buena Vista</t>
  </si>
  <si>
    <t>Ramal  -  El Cruce Palotal</t>
  </si>
  <si>
    <t xml:space="preserve">Buena Vista </t>
  </si>
  <si>
    <t>SUBTOTAL BUENA VISTA</t>
  </si>
  <si>
    <t>Caimito  -  La Solera  -  El Mamon</t>
  </si>
  <si>
    <t>Caimito</t>
  </si>
  <si>
    <t>Caimito  -  La Union  -  Limites Con Cordoba</t>
  </si>
  <si>
    <t xml:space="preserve">Caimito </t>
  </si>
  <si>
    <t>San Marcos - Las Flores (Las Tablitas  -  San Marcos)</t>
  </si>
  <si>
    <t>Vijagual  -  Caminito  -  Las Guaduas</t>
  </si>
  <si>
    <t>SUBTOTAL CAIMITO</t>
  </si>
  <si>
    <t>Corozal  -  Pileta  -  El Mamon</t>
  </si>
  <si>
    <t>Corozal</t>
  </si>
  <si>
    <t>Don Alonso  -  Cantagallo  -  Chapinero</t>
  </si>
  <si>
    <t>San Luis  -  Las  Llanadas  -  Corneta</t>
  </si>
  <si>
    <t>SUBTOTAL COROZAL</t>
  </si>
  <si>
    <t>Aserradero  -  Coveñas (Tolú)</t>
  </si>
  <si>
    <t>Coveñas</t>
  </si>
  <si>
    <t>SUBTOTAL COVEÑAS</t>
  </si>
  <si>
    <t>Chalan  -  Don Gabriel -  Chengue</t>
  </si>
  <si>
    <t xml:space="preserve">Chalan </t>
  </si>
  <si>
    <t>SUBTOTAL CHALAN</t>
  </si>
  <si>
    <t>Betulia  -  Albania  -  El Sitio</t>
  </si>
  <si>
    <t>El Roble</t>
  </si>
  <si>
    <t>SUBTOTAL EL ROBLE</t>
  </si>
  <si>
    <t>Baraya  -  Punta de Blanco</t>
  </si>
  <si>
    <t>Galeras</t>
  </si>
  <si>
    <t>Galeras  -  Cocorote</t>
  </si>
  <si>
    <t>Galeras  -  Santiago Apostol</t>
  </si>
  <si>
    <t>Galeras  -  Tres Puntas  -  Barrancas</t>
  </si>
  <si>
    <t>Palomo  -  Surban</t>
  </si>
  <si>
    <t>SUBTOTAL GALERAS</t>
  </si>
  <si>
    <t>La Union  -  Las Palmitas  -  Pajarito</t>
  </si>
  <si>
    <t>La Union  -  Sabaneta  -  La Bonga</t>
  </si>
  <si>
    <t>La Union  - Arroyo  -  Catalina</t>
  </si>
  <si>
    <t>Flor del Monte  -  San Rafael</t>
  </si>
  <si>
    <t>Ovejas</t>
  </si>
  <si>
    <t>Troncal de Occidente  -  Loma del Banco</t>
  </si>
  <si>
    <t>SUBTOTAL OVEJAS</t>
  </si>
  <si>
    <t>Bossa Navarro  -  Siloe</t>
  </si>
  <si>
    <t>Sampues</t>
  </si>
  <si>
    <t>Ceja del Mango  -  El Roble</t>
  </si>
  <si>
    <t>Sampues  -  Achiote  -  Tres Cruces</t>
  </si>
  <si>
    <t>Sampues  -  San Benito</t>
  </si>
  <si>
    <t>Sampues  -  Vereda San Jose</t>
  </si>
  <si>
    <t>SUBTOTAL SAMPUES</t>
  </si>
  <si>
    <t>Betulia  -  Loma Alta  -  Las Peñas</t>
  </si>
  <si>
    <t>San Juan Betulia</t>
  </si>
  <si>
    <t>Betulia  -  Montañitas</t>
  </si>
  <si>
    <t>Las Cruces  -  Zacatecas -  Sabaneta</t>
  </si>
  <si>
    <t>SUBTOTAL SAN JUAN DE BETULIA</t>
  </si>
  <si>
    <t>Buena Vista  -  Candelaria</t>
  </si>
  <si>
    <t>San Marcos</t>
  </si>
  <si>
    <t>Las Tablitas - San Marcos (San Marcos - Las Flores)</t>
  </si>
  <si>
    <t>Buena Vista  -  Neiva  -  La Castilera</t>
  </si>
  <si>
    <t xml:space="preserve">San Marcos </t>
  </si>
  <si>
    <t>La Florida  -  Ceja Larga</t>
  </si>
  <si>
    <t>San Marcos  -  Majagual</t>
  </si>
  <si>
    <t>SUBTOTAL SAN MARCOS</t>
  </si>
  <si>
    <t>El Chicho  -  Palmira  -  Buenos Aires</t>
  </si>
  <si>
    <t>San Onofre</t>
  </si>
  <si>
    <t>La Pelona  -  Puntezuela</t>
  </si>
  <si>
    <t>Ramal  -  Pajonal -  Plan Parejo</t>
  </si>
  <si>
    <t>San Antonio  -  Nanguma</t>
  </si>
  <si>
    <t>San Onofre  -  Higueron</t>
  </si>
  <si>
    <t>SUBTOTAL SAN ONOFRE</t>
  </si>
  <si>
    <t>La Arena  -  Gualon</t>
  </si>
  <si>
    <t>Sincelejo</t>
  </si>
  <si>
    <t>La Gallera  -  San Martin  -  Bosa Navarro</t>
  </si>
  <si>
    <t>Las Majaguas  -  La Arena  -  Varsovia</t>
  </si>
  <si>
    <t>SUBTOTAL SINCELEJO</t>
  </si>
  <si>
    <t>Tolu  -  El Frances</t>
  </si>
  <si>
    <t>Tolu</t>
  </si>
  <si>
    <t>SUBTOTAL TOLU</t>
  </si>
  <si>
    <t>Chinulito  - Aguacate  -  El Cacique</t>
  </si>
  <si>
    <t>Toluviejo</t>
  </si>
  <si>
    <t>SUBTOTAL TOLUVIEJO</t>
  </si>
  <si>
    <t>Tolima</t>
  </si>
  <si>
    <t>Achiral  -  La Lindosa</t>
  </si>
  <si>
    <t>Alpujarra</t>
  </si>
  <si>
    <t>Alpujarra  -  Achiral</t>
  </si>
  <si>
    <t>Alpujarra  -  San Luis  -  La Culebra</t>
  </si>
  <si>
    <t>SUBTOTAL ALPUJARRA</t>
  </si>
  <si>
    <t>Alvarado  -   Montegrande</t>
  </si>
  <si>
    <t>Alvarado</t>
  </si>
  <si>
    <t>SUBTOTAL ALVARADO</t>
  </si>
  <si>
    <t>Betulia - Santa Barbara</t>
  </si>
  <si>
    <t>Anzoategui</t>
  </si>
  <si>
    <t>Las Palmeras  -   Verdun  -  China Alta  -  Santa Rita</t>
  </si>
  <si>
    <t>SUBTOTAL ANZOATEGUI</t>
  </si>
  <si>
    <t>Brasil  -  Cedral</t>
  </si>
  <si>
    <t>Cajamarca</t>
  </si>
  <si>
    <t>Cajamarca  -  Toche</t>
  </si>
  <si>
    <t>SUBTOTAL CAJAMARCA</t>
  </si>
  <si>
    <t>Casabianca  -  Arenillo</t>
  </si>
  <si>
    <t>Casabianca</t>
  </si>
  <si>
    <t>SUBTOTAL CASABIANCA</t>
  </si>
  <si>
    <t>Chicoral  -  Coello</t>
  </si>
  <si>
    <t>Coello</t>
  </si>
  <si>
    <t>Coello  -  Espinal</t>
  </si>
  <si>
    <t>Coello - Flandes - Espinal</t>
  </si>
  <si>
    <t>SUBTOTAL COELLO</t>
  </si>
  <si>
    <t>Coyaima  -  Zaragosa  -  Tamarindo</t>
  </si>
  <si>
    <t>Coyaima</t>
  </si>
  <si>
    <t>SUBTOTAL COYAIMA</t>
  </si>
  <si>
    <t>Puente Cuinde  -  La Yuca</t>
  </si>
  <si>
    <t>Cunday</t>
  </si>
  <si>
    <t>Tres Esquinas  -  Losania</t>
  </si>
  <si>
    <t>SUBTOTAL CUNDAY</t>
  </si>
  <si>
    <t>Espiritu Santo  -  La Marina  -  San Fernando</t>
  </si>
  <si>
    <t>Chaparral</t>
  </si>
  <si>
    <t>Risalda  -  Vista Hermosa</t>
  </si>
  <si>
    <t>SUBTOTAL CHAPARRAL</t>
  </si>
  <si>
    <t>Dolores  -  Bermejo</t>
  </si>
  <si>
    <t>Dolores</t>
  </si>
  <si>
    <t>SUBTOTAL DOLORES</t>
  </si>
  <si>
    <t>Buenavista - El Topacio</t>
  </si>
  <si>
    <t>Falan</t>
  </si>
  <si>
    <t>Raquira  -  Vereda de Torres -  Cayetano -  La Puntica</t>
  </si>
  <si>
    <t>Raquira  -  Mirque  -  Y Valero</t>
  </si>
  <si>
    <t>SUBTOTAL RAQUIRA</t>
  </si>
  <si>
    <t>Rondon  -  Nueva Granada</t>
  </si>
  <si>
    <t>Rondon</t>
  </si>
  <si>
    <t>SUBTOTAL RONDON</t>
  </si>
  <si>
    <t>Saboya  -  Merchan  -  Santa Sofia</t>
  </si>
  <si>
    <t>Saboya - Suta - Sta Sofia</t>
  </si>
  <si>
    <t>Saboya  -  Vereda Velandia</t>
  </si>
  <si>
    <t>Saboya</t>
  </si>
  <si>
    <t>Garavito  -  La Lucera  -  Limites</t>
  </si>
  <si>
    <t>El Moscal  -  Mata de Mora  -  Merchan</t>
  </si>
  <si>
    <t>SUBTOTAL SABOYA</t>
  </si>
  <si>
    <t>Arrayan  -  Y Canales - Quebrada Arriba</t>
  </si>
  <si>
    <t>Sachica</t>
  </si>
  <si>
    <t>Sachica  -  El Espinal</t>
  </si>
  <si>
    <t>El Tintal  -  Carcoca  -  Limites Raquira</t>
  </si>
  <si>
    <t>El Boqueron  -  Arrayan Alto</t>
  </si>
  <si>
    <t>SUBTOTAL SACHICA</t>
  </si>
  <si>
    <t>Samaca  - Limites  - Guacheta</t>
  </si>
  <si>
    <t>Samaca</t>
  </si>
  <si>
    <t>SUBTOTAL SAMACA</t>
  </si>
  <si>
    <t>San Eduardo  -  Escuela Libertad  -  Escuela Alejandria</t>
  </si>
  <si>
    <t>San Eduardo</t>
  </si>
  <si>
    <t>San Eduardo  -  Escuela Mombita</t>
  </si>
  <si>
    <t>San Edurdo  -  Las Trochas</t>
  </si>
  <si>
    <t>San Eduardo  -  Villanueva</t>
  </si>
  <si>
    <t>SUBTOTAL SAN EDUARDO</t>
  </si>
  <si>
    <t>San Jose de Pare  -  Mata de Rosa  -  Funcial</t>
  </si>
  <si>
    <t>San Jose de Pare - Togui</t>
  </si>
  <si>
    <t>SUBTOTAL SAN JOSE DE PARE</t>
  </si>
  <si>
    <t>San Luis  -  La Granja</t>
  </si>
  <si>
    <t>San Luis de Gaceno</t>
  </si>
  <si>
    <t>SUBTOTAL SAN LUIS DE GACENO</t>
  </si>
  <si>
    <t>Bocachico  -  San Antonio</t>
  </si>
  <si>
    <t>San Mateo</t>
  </si>
  <si>
    <t>Cascajal  -  Paja Blanca</t>
  </si>
  <si>
    <t>Cuicas  -  Ramada  -  Cuicas  -  Buraga</t>
  </si>
  <si>
    <t>Vijal  -  Monterredondo</t>
  </si>
  <si>
    <t>SUBTOTAL SAN MATEO</t>
  </si>
  <si>
    <t>San Pablo Borbur  -  Alto Caipal  -  Chanores</t>
  </si>
  <si>
    <t>San Pablo Borbur</t>
  </si>
  <si>
    <t>SUBTOTAL SAN PABLO DE BORBUR</t>
  </si>
  <si>
    <t>Santa Rosa  -  Escuela Cucubo  -  Escuela La Mesa</t>
  </si>
  <si>
    <t>Santa Rosa de Viterbo</t>
  </si>
  <si>
    <t>Santa Rosa  -  Esc. Quebrada Grande</t>
  </si>
  <si>
    <t>SUBTOTAL SANTA ROSA DE VITERBO</t>
  </si>
  <si>
    <t>Santa Sofia  -  La Lajita  -  Masamorral</t>
  </si>
  <si>
    <t>Santa Sofia</t>
  </si>
  <si>
    <t>Palonegro  -  Fandiño</t>
  </si>
  <si>
    <t>La Y  -  Puente La Union  -  Limites Sutamarchan</t>
  </si>
  <si>
    <t>SUBTOTAL SANTA SOFIA</t>
  </si>
  <si>
    <t>Santana  -  San Isidro</t>
  </si>
  <si>
    <t>Santana</t>
  </si>
  <si>
    <t>Santana  -  San Pedro</t>
  </si>
  <si>
    <t>SUBTOTAL SANTANA</t>
  </si>
  <si>
    <t>Florencia  -  Higuerones</t>
  </si>
  <si>
    <t>Valencia  -  Topa  -  San Antonio</t>
  </si>
  <si>
    <t>Inza</t>
  </si>
  <si>
    <t>Pedregal  -  La Palmera</t>
  </si>
  <si>
    <t>Birmania  -  Ricaurte</t>
  </si>
  <si>
    <t>Inza  -  Turmina</t>
  </si>
  <si>
    <t>Potrerito  -  El Picacho  -  El Meson</t>
  </si>
  <si>
    <t>Guadual  -  Chichucue</t>
  </si>
  <si>
    <t>La Milagrosa  -  Yaquiva</t>
  </si>
  <si>
    <t>San Andres  -  Alto de Tumbichuce</t>
  </si>
  <si>
    <t>Pedregal  -  Rio Negro  -  Vibora</t>
  </si>
  <si>
    <t>Corrales  -  Bejucal</t>
  </si>
  <si>
    <t>Inza - Totoro</t>
  </si>
  <si>
    <t>SUBTOTAL INZA</t>
  </si>
  <si>
    <t>Barondillo - Alto de la Cruz - San Francisco - Toribio - Rio Negro</t>
  </si>
  <si>
    <t>Jambalo</t>
  </si>
  <si>
    <t>La Placa - La Maria - La Mina</t>
  </si>
  <si>
    <t>La Mina - San Francisco</t>
  </si>
  <si>
    <t>SUBTOTAL JAMBALO</t>
  </si>
  <si>
    <t>Rio Blanco  -  Guachicono</t>
  </si>
  <si>
    <t>La Vega</t>
  </si>
  <si>
    <t>SUBTOTAL LA VEGA</t>
  </si>
  <si>
    <t>Potrerillos  -  Santa Lucia</t>
  </si>
  <si>
    <t>La Sierra</t>
  </si>
  <si>
    <t>El Salero  -  San Pedro  -  Chapa</t>
  </si>
  <si>
    <t>Paletara  -  Rio Negro</t>
  </si>
  <si>
    <t>SUBTOTAL LA SIERRA</t>
  </si>
  <si>
    <t>Arboleda  -  Penjamo</t>
  </si>
  <si>
    <t>Mercaderes</t>
  </si>
  <si>
    <t>La Cocha  -  El Palmar</t>
  </si>
  <si>
    <t>Florencia  -  Marcella  -  Esmeraldas</t>
  </si>
  <si>
    <t>El Hato  -  Los Arboles  -  Bellavista</t>
  </si>
  <si>
    <t>La Playa  -  La Despensa</t>
  </si>
  <si>
    <t>Via al Corregimiento de San Joaquin</t>
  </si>
  <si>
    <t>La Curva  -  La Playa</t>
  </si>
  <si>
    <t>San Joaquin  -  Lo Llanos</t>
  </si>
  <si>
    <t>Curacas  -  Romerillos</t>
  </si>
  <si>
    <t>Mojaras  -  Puerto Nuevo</t>
  </si>
  <si>
    <t>Via del Corregimiento de Esmeraldas</t>
  </si>
  <si>
    <t>SUBTOTAL MERCADERES</t>
  </si>
  <si>
    <t>Miranda  -  Monterredondo  -  Las Dantas</t>
  </si>
  <si>
    <t>Miranda</t>
  </si>
  <si>
    <t>Caraqueño  -  Monterredondo</t>
  </si>
  <si>
    <t>SUBTOTAL MIRANDA</t>
  </si>
  <si>
    <t>Puente El Recuerdo  -  Dinde  -  El Playon</t>
  </si>
  <si>
    <t>Mata  -  Redonda  -  San Rafael  -  El Rosario</t>
  </si>
  <si>
    <t>Morales  -  Santa Rosa  -  La Cuchilla</t>
  </si>
  <si>
    <t>Morales  -  San Isidro  -  San Roque</t>
  </si>
  <si>
    <t>El Chamizo  -  Cuernavaca</t>
  </si>
  <si>
    <t>Padilla</t>
  </si>
  <si>
    <t>SUBTOTAL PADILLA</t>
  </si>
  <si>
    <t>Itaibe  -  San Felix</t>
  </si>
  <si>
    <t>Mataga  -  Araujo</t>
  </si>
  <si>
    <t>San Luis  -  La Ceja</t>
  </si>
  <si>
    <t>San Antonio de Guaquite  -  El Colorado</t>
  </si>
  <si>
    <t>Caloto  -  La Florida</t>
  </si>
  <si>
    <t>Cohetando  -  Mesa De Togoima</t>
  </si>
  <si>
    <t>Avirama  -  La Muralla  -  Calderas</t>
  </si>
  <si>
    <t>Rio Negro  -  Rio Chiquito</t>
  </si>
  <si>
    <t>Huila  -  Caloto  -  Alto San Miguel</t>
  </si>
  <si>
    <t>La Fonda  -   Sajandi (Santa Rosa Bajo  -  Alto Sajandi  -  Puente Tierra)</t>
  </si>
  <si>
    <t>Patia (El Bordo)</t>
  </si>
  <si>
    <t>Cimiento  -  Brisas</t>
  </si>
  <si>
    <t>Crucero  -  Don Alonso</t>
  </si>
  <si>
    <t>Yarumal  -  El Convenio</t>
  </si>
  <si>
    <t>Patia</t>
  </si>
  <si>
    <t>Cepita</t>
  </si>
  <si>
    <t>Pescadero -  Cepita</t>
  </si>
  <si>
    <t>SUBTOTAL CEPITA</t>
  </si>
  <si>
    <t>Cerrito -  Naranjo - Tuli - Ayacucho - Betania - Concepcion</t>
  </si>
  <si>
    <t>Cerrito</t>
  </si>
  <si>
    <t>SUBTOTAL CERRITO</t>
  </si>
  <si>
    <t>Pozo Lilia - La Verde</t>
  </si>
  <si>
    <t>Cimitarra</t>
  </si>
  <si>
    <t>La India - Coba Plata - Via Santa Rosa</t>
  </si>
  <si>
    <t>Puente Rio Guayabito -  La Culebra</t>
  </si>
  <si>
    <t>K21 -  Dos Hermanos -  El Ariza</t>
  </si>
  <si>
    <t>La India - El Vinagre - Santa Rosa</t>
  </si>
  <si>
    <t>Buenavista  -  La Chinela</t>
  </si>
  <si>
    <t>Falan - Armero</t>
  </si>
  <si>
    <t>SUBTOTAL FALAN</t>
  </si>
  <si>
    <t>Herveo  -  Arenillo</t>
  </si>
  <si>
    <t>Herveo</t>
  </si>
  <si>
    <t>Los Naranjos  -  Monteredondo  -  Raizal</t>
  </si>
  <si>
    <t>SUBTOTAL HERVEO</t>
  </si>
  <si>
    <t>Honda  -  Mendez</t>
  </si>
  <si>
    <t>Honda - Armero</t>
  </si>
  <si>
    <t>SUBTOTAL HONDA</t>
  </si>
  <si>
    <t>Charco Rico   -   Los Cauchos</t>
  </si>
  <si>
    <t>Ibague</t>
  </si>
  <si>
    <t>Los Cauchos   -   La Osera</t>
  </si>
  <si>
    <t>Coello  -  Coronelandia</t>
  </si>
  <si>
    <t>Calambeo  -  Ambala</t>
  </si>
  <si>
    <t>La Flor  -  San Juan de La China</t>
  </si>
  <si>
    <t>SUBTOTAL IBAGUE</t>
  </si>
  <si>
    <t>Padilla  -  Alto del Sol</t>
  </si>
  <si>
    <t>Lerida</t>
  </si>
  <si>
    <t>SUBTOTAL LERIDA</t>
  </si>
  <si>
    <t>Agrado  -  La Primavera</t>
  </si>
  <si>
    <t>Libano</t>
  </si>
  <si>
    <t>Pradera  -  La Picota - San Jorge</t>
  </si>
  <si>
    <t>Taburete  -  San Fernando  -  San Jorge</t>
  </si>
  <si>
    <t>SUBTOTAL LIBANO</t>
  </si>
  <si>
    <t>Murillo  -  Sabanalarga</t>
  </si>
  <si>
    <t>Murillo</t>
  </si>
  <si>
    <t>San Ignacio  -  La Gloria  -  El Tambo</t>
  </si>
  <si>
    <t>SUBTOTAL MURILLO</t>
  </si>
  <si>
    <t>Natagaima  -  Palma Alta</t>
  </si>
  <si>
    <t>Natagaima - San Luis</t>
  </si>
  <si>
    <t>Yaco  -  Monte Frio</t>
  </si>
  <si>
    <t>SUBTOTAL NATAGAIMA</t>
  </si>
  <si>
    <t>Cruce  -  Balsillas</t>
  </si>
  <si>
    <t>Ortega</t>
  </si>
  <si>
    <t>Tres Esquinas  -  Samaria</t>
  </si>
  <si>
    <t>Ortega  -  Tres Esquinas</t>
  </si>
  <si>
    <t>Ortega  -  Palermo</t>
  </si>
  <si>
    <t>Cruce  -  Sortija  -  Palermo</t>
  </si>
  <si>
    <t>Pilu  -  Las Brisas</t>
  </si>
  <si>
    <t>Alto Sano  -  Vergel</t>
  </si>
  <si>
    <t>Vergel  -  Calarma</t>
  </si>
  <si>
    <t>SUBTOTAL ORTEGA</t>
  </si>
  <si>
    <t>Gaitania  -  Marquetalia</t>
  </si>
  <si>
    <t>Planadas</t>
  </si>
  <si>
    <t>SUBTOTAL PLANADAS</t>
  </si>
  <si>
    <t>Chenche  -  Hilarco</t>
  </si>
  <si>
    <t>Purificacion</t>
  </si>
  <si>
    <t>SUBTOTAL PURIFICACION</t>
  </si>
  <si>
    <t>Pensilvania  -  La Profunda</t>
  </si>
  <si>
    <t>Rio Blanco</t>
  </si>
  <si>
    <t>SUBTOTAL RIO BLANCO</t>
  </si>
  <si>
    <t>Hato Viejo  -  Quebrada Grande</t>
  </si>
  <si>
    <t>Rovira</t>
  </si>
  <si>
    <t>Puente Rio Luisa  -  Buenos Aires</t>
  </si>
  <si>
    <t>SUBTOTAL ROVIRA</t>
  </si>
  <si>
    <t>Palmar   -   La Arenosa</t>
  </si>
  <si>
    <t>Saldaña</t>
  </si>
  <si>
    <t>La Milagrosa  -  Mal Nombre  -  Saldaña</t>
  </si>
  <si>
    <t>Saldaña - San Luis</t>
  </si>
  <si>
    <t>SUBTOTAL SALDAÑA</t>
  </si>
  <si>
    <t>Loma Larga  -  Cural  -  Santo Domingo</t>
  </si>
  <si>
    <t>San Antonio</t>
  </si>
  <si>
    <t>San Antonio  -  Angostura  -  Sinai</t>
  </si>
  <si>
    <t>SUBTOTAL SAN ANTONIO</t>
  </si>
  <si>
    <t>Salitre  -  Vallecitos</t>
  </si>
  <si>
    <t>Puerto Colon - San Isidro</t>
  </si>
  <si>
    <t>Santa Isabel</t>
  </si>
  <si>
    <t>SUBTOTAL SAN TA ISABEL</t>
  </si>
  <si>
    <t>Junin  -  La Honda  -  El Corozo</t>
  </si>
  <si>
    <t>Venadillo</t>
  </si>
  <si>
    <t>Venadillo  -  La Granja - El Rodeo</t>
  </si>
  <si>
    <t>SUBTOTAL VENADILLO</t>
  </si>
  <si>
    <t>SUBTOTAL TOLIMA</t>
  </si>
  <si>
    <t>Valle</t>
  </si>
  <si>
    <t>Andalucia  -  Llanadas</t>
  </si>
  <si>
    <t>Andalucia</t>
  </si>
  <si>
    <t>SUBTOTAL ANDALUCIA</t>
  </si>
  <si>
    <t>La Pedrera  -  Vergel  -  Esparta</t>
  </si>
  <si>
    <t>Anserma Nuevo</t>
  </si>
  <si>
    <t>SUBTOTAL ANSERMA NUEVO</t>
  </si>
  <si>
    <t>Argelia  -  Raizal  -  El Hoyo</t>
  </si>
  <si>
    <t>La Gloria  -  Calle Larga  -  Rio Dagua</t>
  </si>
  <si>
    <t>Buenaventura</t>
  </si>
  <si>
    <t>SUBTOTAL BUENVENTURA</t>
  </si>
  <si>
    <t>La Magdalena  -  Janeiro</t>
  </si>
  <si>
    <t>Buga</t>
  </si>
  <si>
    <t>SUBTOTAL BUGA</t>
  </si>
  <si>
    <t>La Sirena  -  Villa Carmelo  -  El Jordan</t>
  </si>
  <si>
    <t>Cali</t>
  </si>
  <si>
    <t>El Topacio  -  La Voragine</t>
  </si>
  <si>
    <t>El Estero  -  Navarro</t>
  </si>
  <si>
    <t>Pichinde  -  La Leonera</t>
  </si>
  <si>
    <t>CODIGO</t>
  </si>
  <si>
    <t>Central Lejanias - La Marina - El Roble</t>
  </si>
  <si>
    <t>Central Lejanias - La Aurora - Rio Guape</t>
  </si>
  <si>
    <t>SUBTOTAL LEJANIAS</t>
  </si>
  <si>
    <t>Mesetas - Jardin de Las Peñas - La Uribe</t>
  </si>
  <si>
    <t>Mesetas</t>
  </si>
  <si>
    <t>Central La Uribe - Cañomocho - La Guajira</t>
  </si>
  <si>
    <t>Central La Uribe - Barrialoza - Alto Andes</t>
  </si>
  <si>
    <t>Central La Uribe - Payandesal - El Jazmin</t>
  </si>
  <si>
    <t>La Mortuoria  -  El Cafre</t>
  </si>
  <si>
    <t>Cruce Al Mirador -  La Florida</t>
  </si>
  <si>
    <t>Mesetas Naranjal - El Mirador</t>
  </si>
  <si>
    <t>Mesetas -  Vereda El Diamante</t>
  </si>
  <si>
    <t>Mesetas -  El Trique - Mesa De Fernandez</t>
  </si>
  <si>
    <t>Escuela El Piñal - La Unión - Agua de Dios</t>
  </si>
  <si>
    <t>SUBTOTAL MESETAS</t>
  </si>
  <si>
    <t>Pachiaquiaro - Mateyuca - La Balsa</t>
  </si>
  <si>
    <t>Puerto Lopez</t>
  </si>
  <si>
    <t>Mozambique - Puerto Alicia</t>
  </si>
  <si>
    <t>Agualinda - Guichiral</t>
  </si>
  <si>
    <t>La Balsa - Rancho Alegre - Rio Negro</t>
  </si>
  <si>
    <t>Puerto Lopez - San Luis de Rio Negro</t>
  </si>
  <si>
    <t>San Luis - Rio Humea</t>
  </si>
  <si>
    <t>Puerto Lopez - San Pablo - El Viso</t>
  </si>
  <si>
    <t>Bajo Menegua - Navajas</t>
  </si>
  <si>
    <t>La Banqueta - Cabuyaro</t>
  </si>
  <si>
    <t>Vda Menegua - Las Mercedes - Bajo Nare</t>
  </si>
  <si>
    <t>Potosi - Hacienda Santa Barbara</t>
  </si>
  <si>
    <t>Central  a Puerto Gaitan Cruce Los Japoneses - La Soberana</t>
  </si>
  <si>
    <t>Remolinos - Central Puerto Gaitan</t>
  </si>
  <si>
    <t>SUBTOTAL PUERTO LOPEZ</t>
  </si>
  <si>
    <t>Puerto Lleras - Charco Trece - Vistahermosa</t>
  </si>
  <si>
    <t>Puerto Lleras</t>
  </si>
  <si>
    <t>Trocha La Petrolera</t>
  </si>
  <si>
    <t>La Chirosa -  Canada</t>
  </si>
  <si>
    <t>Manantial  -  Charco Indio</t>
  </si>
  <si>
    <t>Central Puerto Rico - Vda Jose Maria</t>
  </si>
  <si>
    <t>Trocha 7 - Barranco Colorado</t>
  </si>
  <si>
    <t>Central Puerto Rico -  Fundo Nvo -  Casibare</t>
  </si>
  <si>
    <t>SUBTOTAL PUERTO LLERAS</t>
  </si>
  <si>
    <t>Cruce Al Rio Guejar - Vereda Los Agrarios</t>
  </si>
  <si>
    <t>Rincón de Los Viejitos - Casa de Zinc</t>
  </si>
  <si>
    <t>Puerto Rico (Puerto Lleras)</t>
  </si>
  <si>
    <t>Cruce Alguejar - Charco Anzuelo</t>
  </si>
  <si>
    <t>El Cairo  -  El Caibe</t>
  </si>
  <si>
    <t>Restrepo</t>
  </si>
  <si>
    <t>Vereda Salitre  -  Rio Upin</t>
  </si>
  <si>
    <t>Choapal  -  San Isidro</t>
  </si>
  <si>
    <t>Restrepo -  Escuela Miralindo -  Quebrada Salinas</t>
  </si>
  <si>
    <t>Restrepo  -  Caney Alto</t>
  </si>
  <si>
    <t>Caney Alto  -  M Arayal</t>
  </si>
  <si>
    <t>Cooperativa -  Los Medios Ii  -  Rio Upin</t>
  </si>
  <si>
    <t>Central San Nicolas -  Vda Sardinata</t>
  </si>
  <si>
    <t>Vda Sardinata - San Antonio - Cumaral</t>
  </si>
  <si>
    <t>Central Restrepo -  La Ye -  Vega Grande Izquierda</t>
  </si>
  <si>
    <t>Panamericana  -  La Maria</t>
  </si>
  <si>
    <t>La Maria  -  Los Quingos  -  El Cidral</t>
  </si>
  <si>
    <t>Piendamo - Caldono</t>
  </si>
  <si>
    <t>Cuatro Esquinas  -  Carpinteros  -  El Porvenir</t>
  </si>
  <si>
    <t>Piendamo - Morales</t>
  </si>
  <si>
    <t>San Miguel  -  Santa Helena Y La Vega Nuñez Del Distrito II</t>
  </si>
  <si>
    <t>El Mango  -  Melcho del Distrito Cinco</t>
  </si>
  <si>
    <t>SUBTOTAL PIENDAMO</t>
  </si>
  <si>
    <t>Puelenje  -  El Charco</t>
  </si>
  <si>
    <t>Popayan</t>
  </si>
  <si>
    <t>Los Tendidos  -  La Meseta  -  Gualimbio</t>
  </si>
  <si>
    <t>Buenavista  -  Mota  -  La Tetilla</t>
  </si>
  <si>
    <t>La Tetilla  -  La Florida</t>
  </si>
  <si>
    <t>Las Mercedes  -  Los Cerrillos</t>
  </si>
  <si>
    <t>La Florida  -  Guanguio</t>
  </si>
  <si>
    <t>Samuel Silverio  -  Puelenje</t>
  </si>
  <si>
    <t>Calibio a La Panamericana</t>
  </si>
  <si>
    <t>Lomas de Granada  -  Julumito</t>
  </si>
  <si>
    <t>Lame  -  Las Guacas</t>
  </si>
  <si>
    <t>La Florida  -  Culebriado</t>
  </si>
  <si>
    <t>Samanga  -  La Esperanza  -  El Canelo</t>
  </si>
  <si>
    <t>Popayan - Sotara</t>
  </si>
  <si>
    <t>SUBTOTAL POPAYAN</t>
  </si>
  <si>
    <t>Candelaria  -  Bellavista  -  La Playa</t>
  </si>
  <si>
    <t>Purace</t>
  </si>
  <si>
    <t>Kilometro 48  -  San Jose</t>
  </si>
  <si>
    <t>Paletara  -  El Deposito</t>
  </si>
  <si>
    <t>San Jose  -  La Estrella</t>
  </si>
  <si>
    <t>Santa Leticia  -  Al Aguacatal  -  El Trebol</t>
  </si>
  <si>
    <t>SUBTOTAL PURACE</t>
  </si>
  <si>
    <t>Kilometro 55  -  Golondrinas</t>
  </si>
  <si>
    <t>Rosas</t>
  </si>
  <si>
    <t>Soledad  -  El Retiro</t>
  </si>
  <si>
    <t>La Violeta  -  Guisabalo</t>
  </si>
  <si>
    <t>Guisabalo  -  El Marquez</t>
  </si>
  <si>
    <t>Loma Grande  -  El Sauce  -  Gualoto</t>
  </si>
  <si>
    <t>SUBTOTAL ROSAS</t>
  </si>
  <si>
    <t>La Cuchilla  -  Rio Humos  -  San Sebastian</t>
  </si>
  <si>
    <t>San Sebastian</t>
  </si>
  <si>
    <t>SUBTOTAL SAN SEBASTIAN</t>
  </si>
  <si>
    <t>Rio Grande  -  Santa Rosa</t>
  </si>
  <si>
    <t>Santa Rosa  -  La Marquesa  -  El Descanse  -  Yunquillo</t>
  </si>
  <si>
    <t xml:space="preserve">Santander de Quilichao </t>
  </si>
  <si>
    <t>Santander  -  El Palmar  -  Mazamorrero</t>
  </si>
  <si>
    <t>El Llanito  -  Cascabel</t>
  </si>
  <si>
    <t>Mazamorrero  -  Alto del San Francisco</t>
  </si>
  <si>
    <t>Al Aguila  -  Paez  -  Canoas</t>
  </si>
  <si>
    <t>SUBTOTAL SANTANDER DE QUILICHAO</t>
  </si>
  <si>
    <t>Crucero  -  El Salado</t>
  </si>
  <si>
    <t>Silvia</t>
  </si>
  <si>
    <t>Silvia  -  El Salado</t>
  </si>
  <si>
    <t>Usenda  -  Valle Nuevo</t>
  </si>
  <si>
    <t>El Salado  -  Guambia</t>
  </si>
  <si>
    <t>Quichaya  -  Pueblo Nuevo</t>
  </si>
  <si>
    <t>Mendez  -  Pitayo</t>
  </si>
  <si>
    <t>Quichaya  -  Altamira</t>
  </si>
  <si>
    <t>Asnenga  -  La Ovejera</t>
  </si>
  <si>
    <t>La Calera  -  Las Toldas  -  La Maria</t>
  </si>
  <si>
    <t>Pueblo Nuevo - Loma Amarilla</t>
  </si>
  <si>
    <t>SUBTOTAL SILVIA</t>
  </si>
  <si>
    <t>Sotara</t>
  </si>
  <si>
    <t>Rio Blanco  -  La Floresta  - Sucubum</t>
  </si>
  <si>
    <t>La Sierra  -  Los Robles  -  Rio Blanco</t>
  </si>
  <si>
    <t>Llanos de Sotara  -  Churo  -  El Tablon</t>
  </si>
  <si>
    <t>Paispamba  -  San Isidro</t>
  </si>
  <si>
    <t>Paispamba  -  La Paz  -  El Boqueron</t>
  </si>
  <si>
    <t>La Catana  -  El Manzanillo</t>
  </si>
  <si>
    <t>Crucero  -  El Higueron</t>
  </si>
  <si>
    <t>Sachacoco  -  Poblazeña</t>
  </si>
  <si>
    <t>SUBTOTAL SOTARA</t>
  </si>
  <si>
    <t>Alejandria La Chorrera</t>
  </si>
  <si>
    <t>Suarez</t>
  </si>
  <si>
    <t>Betulia  -  Damian  -  La Esperanza</t>
  </si>
  <si>
    <t>Damian  -  Guadualito - Los Robles - Altamira</t>
  </si>
  <si>
    <t>Peñon  -  Santa Barbara  -  Alto de Lucas</t>
  </si>
  <si>
    <t>San Pablo  -  Come Dulce  -  Bellavista</t>
  </si>
  <si>
    <t>SUBTOTAL SUAREZ</t>
  </si>
  <si>
    <t>Sucre  -  Paraiso</t>
  </si>
  <si>
    <t>Sucre</t>
  </si>
  <si>
    <t>SUBTOTAL SUCRE</t>
  </si>
  <si>
    <t>El Arado  -  Cinco Dias  -  San Jose  -  El Tablon  -  Pan de Azucar</t>
  </si>
  <si>
    <t>Timbio</t>
  </si>
  <si>
    <t>El Hato  -  Las Piedras</t>
  </si>
  <si>
    <t>Encenillo  -  Camposanto  -  Buenos Aires  -  El Limon</t>
  </si>
  <si>
    <t>La Julia  -  Guayabal Bajo</t>
  </si>
  <si>
    <t>SUBTOTAL TIMBIO</t>
  </si>
  <si>
    <t>Corinto - Boqueron - Soto - La Luz (Sector La Luz - Soto - La Playa)</t>
  </si>
  <si>
    <t>Toribio</t>
  </si>
  <si>
    <t>Tacueyo  -  Toribio</t>
  </si>
  <si>
    <t>Rio Negro  -  Tacueyo</t>
  </si>
  <si>
    <t>Gargantillas  -  Tacueyo</t>
  </si>
  <si>
    <t>La Despensa  -  La Pila  -  Rio Jambalo</t>
  </si>
  <si>
    <t>SUBTOTAL TORIBIO</t>
  </si>
  <si>
    <t>Polindara  -  El Baho</t>
  </si>
  <si>
    <t>Totoro</t>
  </si>
  <si>
    <t>Gabriel Lopez  -  Tabaco  -  Portachuelo  -  Crucero de Betania</t>
  </si>
  <si>
    <t>Totoro  -  Polindara</t>
  </si>
  <si>
    <t>San Pedro  -  La Campaña  -  Las Delicias</t>
  </si>
  <si>
    <t>Totoro - Silvia</t>
  </si>
  <si>
    <t>Jebala  -  Miraflores</t>
  </si>
  <si>
    <t>SUBTOTAL TOTORO</t>
  </si>
  <si>
    <t>SUBTOTAL CAUCA</t>
  </si>
  <si>
    <t>Cesar</t>
  </si>
  <si>
    <t>Carretera Central - Porton Rojo - La Morena</t>
  </si>
  <si>
    <t>Aguachica</t>
  </si>
  <si>
    <t>Carretera Troncal  -  La Yeguerita</t>
  </si>
  <si>
    <t>La Ye - Marinilla - Cerro Redondo</t>
  </si>
  <si>
    <t>La Yeguerita  -  Caracoli  -  Puros Altos</t>
  </si>
  <si>
    <t>Yeguerita - Soledad - Bombeadero</t>
  </si>
  <si>
    <t>SUBTOTAL AGUACHICA</t>
  </si>
  <si>
    <t>Casacara - Marchena</t>
  </si>
  <si>
    <t>Agustin Codazzi</t>
  </si>
  <si>
    <t>Codazzi  -  La Duda  -  El Milagro</t>
  </si>
  <si>
    <t>Codazzi - La Palizada</t>
  </si>
  <si>
    <t>Paraiso  -  Fernabuco</t>
  </si>
  <si>
    <t>Sicarare Medio - Sicarare Alto</t>
  </si>
  <si>
    <t>Zorro Cuco  -  La Frontera</t>
  </si>
  <si>
    <t>SUBTOTAL AGUSTIN CODAZZI</t>
  </si>
  <si>
    <t>Arjona  -  Astrea</t>
  </si>
  <si>
    <t>Astrea</t>
  </si>
  <si>
    <t>Astrea  -  El Escudo  -  Puente Quemado</t>
  </si>
  <si>
    <t>Astrea  -  El Tambo</t>
  </si>
  <si>
    <t>La Ye  -  Santa Cecilia</t>
  </si>
  <si>
    <t>SUBTOTAL ASTREA</t>
  </si>
  <si>
    <t>Pitalito - Socomba - Becerril</t>
  </si>
  <si>
    <t>Becerril</t>
  </si>
  <si>
    <t>Troncal  -  Estados Unidos</t>
  </si>
  <si>
    <t>SUBTOTAL BECERRIL</t>
  </si>
  <si>
    <t>SUBTOTAL EL ZULIA</t>
  </si>
  <si>
    <t>Hacari - San Jose del Tarra</t>
  </si>
  <si>
    <t>Hacari</t>
  </si>
  <si>
    <t>Hacari - Castrillon - San Miguel</t>
  </si>
  <si>
    <t>SUBTOTAL HACARI</t>
  </si>
  <si>
    <t>Herran - Quebrada Grande</t>
  </si>
  <si>
    <t>Herran</t>
  </si>
  <si>
    <t>Herran - El Tabor</t>
  </si>
  <si>
    <t>SUBTOTAL HERRAN</t>
  </si>
  <si>
    <t>La Union - San Pablo</t>
  </si>
  <si>
    <t>La Esperanza</t>
  </si>
  <si>
    <t>Vijagual - San Jose</t>
  </si>
  <si>
    <t>SUBTOTAL LA ESPERANZA</t>
  </si>
  <si>
    <t>La Ye - Vega Grande Derecha</t>
  </si>
  <si>
    <t>SUBTOTAL RESTREPO</t>
  </si>
  <si>
    <t>San Carlos de Guaroa - Palmeras</t>
  </si>
  <si>
    <t>San Carlos de Guaroa</t>
  </si>
  <si>
    <t>Central - Mesetas - Tacuya - S. Jose Guaymaral</t>
  </si>
  <si>
    <t>San Juan de Arama</t>
  </si>
  <si>
    <t>Tacuya  -  Curia</t>
  </si>
  <si>
    <t>Trocha 13 Internado De Manacal -  Caño Pericha</t>
  </si>
  <si>
    <t>Mesa de Fernandez - El Vergel - El Topacio</t>
  </si>
  <si>
    <t>Cruce Al Vergel -  Escuela Cumaral</t>
  </si>
  <si>
    <t>Vereda Toquecha  -  Rio Seco  -  Vereda Tobal  -  Rancheria   -  Esc. Corales</t>
  </si>
  <si>
    <t>Tota  -  Vereda Sungubita</t>
  </si>
  <si>
    <t>Sector El Carbon  -  Mongata  -  Vereda Tobal</t>
  </si>
  <si>
    <t>Alto Pesca  -  Vereda Daissy  -  La Rrastra  -  Escuela Vereda Romero</t>
  </si>
  <si>
    <t>Tota Donsiquira  -  Vereda Tobal  -  Vereda Rancheria</t>
  </si>
  <si>
    <t>Tota Sector Guarin  -  La Vega  -  Cabecera Llano  -  Iza</t>
  </si>
  <si>
    <t>Tota - Cuitiva - Iza</t>
  </si>
  <si>
    <t>SUBTOTAL TOTA</t>
  </si>
  <si>
    <t>Tunungua  -  Ancamay  -  Briceño</t>
  </si>
  <si>
    <t>Tunungua</t>
  </si>
  <si>
    <t>SUBTOTAL TUNUNGUA</t>
  </si>
  <si>
    <t>Turmeque  -  Vereda Joyagua</t>
  </si>
  <si>
    <t>Turmeque</t>
  </si>
  <si>
    <t>Turmeque  -  Vereda Guanzaque</t>
  </si>
  <si>
    <t>Turmeque  -  Sigueneque</t>
  </si>
  <si>
    <t>Turmeque  -  El Tobo  -  Limites</t>
  </si>
  <si>
    <t>Turmeque  -  Pozo Negro</t>
  </si>
  <si>
    <t>Turmeque  -  Vereda Rinchoque</t>
  </si>
  <si>
    <t>Turmeque  -  Rosales  -  Alto de Mague</t>
  </si>
  <si>
    <t>Turmeque  -  Teguaneque</t>
  </si>
  <si>
    <t>Turmeque  -  Pascata  -  Chinquira</t>
  </si>
  <si>
    <t>SUBTOTAL TURMEQUE</t>
  </si>
  <si>
    <t>Tuta  -  El Cruce</t>
  </si>
  <si>
    <t>Tuta</t>
  </si>
  <si>
    <t>Tuta  -  San Antonio</t>
  </si>
  <si>
    <t>SUBTOTAL TUTA</t>
  </si>
  <si>
    <t>El Paramo  -  Tutasa</t>
  </si>
  <si>
    <t>Tutaza</t>
  </si>
  <si>
    <t>Campamento  -  Escuela El Tobal  -  Alto Canutos</t>
  </si>
  <si>
    <t>SUBTOTAL TUTASA</t>
  </si>
  <si>
    <t>Pajonal  -  Pavaquira  -  Nuevo Colon</t>
  </si>
  <si>
    <t>Ventaquemada</t>
  </si>
  <si>
    <t>Tablon  -  Nerita</t>
  </si>
  <si>
    <t>Puente Piedra  -  Nerita</t>
  </si>
  <si>
    <t>Central  -  Vereda Montoya  -  Pachancute</t>
  </si>
  <si>
    <t>La Arenera  -  Las Pilas</t>
  </si>
  <si>
    <t>Central  -  San Jose  del Gaca l  -  Vereda Montoya</t>
  </si>
  <si>
    <t>Compromisos  -  Teguaneque</t>
  </si>
  <si>
    <t>SUBTOTAL VENTAQUEMADA</t>
  </si>
  <si>
    <t>Ramal  - Santuario de Iguaque</t>
  </si>
  <si>
    <t>Villa de Leiva</t>
  </si>
  <si>
    <t>Villa de Leiva  -  Alejandria  -  Gachantiva</t>
  </si>
  <si>
    <t>Cane  -  Llano Blanco</t>
  </si>
  <si>
    <t>Pinos  -  Cardonal</t>
  </si>
  <si>
    <t xml:space="preserve">Los Naranjos   -  Cometa </t>
  </si>
  <si>
    <t>Llano Blanco  -  Cardonal</t>
  </si>
  <si>
    <t>Alto El Espino  -  El Mayoral  -  La Colorada</t>
  </si>
  <si>
    <t>Cane  -  El Boqueron  -  Escuela Rio Abajo</t>
  </si>
  <si>
    <t>Mermejales  -  Cardonal</t>
  </si>
  <si>
    <t>Villa de Leiva  -  La Colorada</t>
  </si>
  <si>
    <t>SUBTOTAL VILLA DE LEIVA</t>
  </si>
  <si>
    <t>Caros  -  La Isla</t>
  </si>
  <si>
    <t>Viracacha</t>
  </si>
  <si>
    <t>Viracacha  -  Vereda Icarina</t>
  </si>
  <si>
    <t>Viracacha  -  Vereda Chen</t>
  </si>
  <si>
    <t>SUBTOTAL VIRACACHA</t>
  </si>
  <si>
    <t>Zetaquira  -  Pesca</t>
  </si>
  <si>
    <t>Zetaquira  - Pesca</t>
  </si>
  <si>
    <t>Zetaquira  -  Hormigas  -  Berbeo</t>
  </si>
  <si>
    <t>Zetaquira - Berbeo</t>
  </si>
  <si>
    <t>Zetaquira  -  Patanoa  -  Gacal</t>
  </si>
  <si>
    <t>Zetaquira</t>
  </si>
  <si>
    <t>SUBTOTAL ZETAQUIRA</t>
  </si>
  <si>
    <t>Aguadas  -  Rio Arriba</t>
  </si>
  <si>
    <t>Aguadas</t>
  </si>
  <si>
    <t>Armas  -  Salineros</t>
  </si>
  <si>
    <t>Coca de Huevo  -  Mermita</t>
  </si>
  <si>
    <t>SUBTOTAL AGUADAS</t>
  </si>
  <si>
    <t>Anserma  -  La Rica</t>
  </si>
  <si>
    <t>Anserma</t>
  </si>
  <si>
    <t>Bellavista  -  Tamarbia  -  El Vergel</t>
  </si>
  <si>
    <t>SUBTOTAL ANSERMA</t>
  </si>
  <si>
    <t>Aranzazu - San Rafael</t>
  </si>
  <si>
    <t>Aranzazu</t>
  </si>
  <si>
    <t>SUBTOTAL ARANZAZU</t>
  </si>
  <si>
    <t>Belalcazar - Patio Bonito - La Cascada - La Zainera - Alto Bonito</t>
  </si>
  <si>
    <t>Belalcazar</t>
  </si>
  <si>
    <t>SUBTOTAL BELALCAZAR</t>
  </si>
  <si>
    <t>La Estrella -  Bajo Español</t>
  </si>
  <si>
    <t>La Y  -  Milan</t>
  </si>
  <si>
    <t xml:space="preserve">San Roque  -  Agua Blanca  -  El Danubio </t>
  </si>
  <si>
    <t>SUBTOTAL MILAN</t>
  </si>
  <si>
    <t>09673</t>
  </si>
  <si>
    <t>Bocana  -  Agua Caliente  -  Puerto Colombia</t>
  </si>
  <si>
    <t>Morelia</t>
  </si>
  <si>
    <t>09647</t>
  </si>
  <si>
    <t>K 26  - La Rochela Baja</t>
  </si>
  <si>
    <t>09687</t>
  </si>
  <si>
    <t>K13  - Bocana  -  Agua Caliente</t>
  </si>
  <si>
    <t>09641</t>
  </si>
  <si>
    <t>K23  -  Fuente Hermosa</t>
  </si>
  <si>
    <t>09754</t>
  </si>
  <si>
    <t>K9 -  Valparaiso  -  El Sinai</t>
  </si>
  <si>
    <t>09870</t>
  </si>
  <si>
    <t>Morelia  -  Fuente De Material</t>
  </si>
  <si>
    <t>09865</t>
  </si>
  <si>
    <t>Morelia  -  La Raya</t>
  </si>
  <si>
    <t>09876</t>
  </si>
  <si>
    <t>Morelia  -  San Jorge  -  Lagunilla</t>
  </si>
  <si>
    <t>08851</t>
  </si>
  <si>
    <t>Morelia  -  Valparaiso  -  Solita</t>
  </si>
  <si>
    <t>Morelia, Valparaiso, Solita</t>
  </si>
  <si>
    <t>09652</t>
  </si>
  <si>
    <t>Valparaiso  -  La Virginia</t>
  </si>
  <si>
    <t>SUBTOTAL MORELIA</t>
  </si>
  <si>
    <t>Blanca Nieves  -  El Caiman</t>
  </si>
  <si>
    <t>Puerto Rico</t>
  </si>
  <si>
    <t>Central  -  Aguililla  -  Los Andes</t>
  </si>
  <si>
    <t>Desquite  -  El Porvenir</t>
  </si>
  <si>
    <t xml:space="preserve">Desquite  -  El Recreo </t>
  </si>
  <si>
    <t xml:space="preserve">La Esmeralda  -  El Vergel </t>
  </si>
  <si>
    <t xml:space="preserve">Lusitania  -  Birmania  -  Puerto Estaca </t>
  </si>
  <si>
    <t>Puerto Rico  -  Cristalina</t>
  </si>
  <si>
    <t>Puerto Rico  -  Providencia</t>
  </si>
  <si>
    <t>Puerto Rico Bajo  -  Londres  -  Mateguadua</t>
  </si>
  <si>
    <t>Central  -  Doradas  -  La Nutria</t>
  </si>
  <si>
    <t xml:space="preserve">Puerto Rico </t>
  </si>
  <si>
    <t>Lusitania  -  Valle Bonito</t>
  </si>
  <si>
    <t>SUBTOTAL PUERTO RICO</t>
  </si>
  <si>
    <t>08360</t>
  </si>
  <si>
    <t>Alto Castañal  -  Versalles</t>
  </si>
  <si>
    <t>San Jose del Fragua</t>
  </si>
  <si>
    <t>07968</t>
  </si>
  <si>
    <t>Fraguita  -  Bocana  -  Fragua Grande</t>
  </si>
  <si>
    <t>08052</t>
  </si>
  <si>
    <t>Rio Luna  -  La Esperanza  -  El Cristal</t>
  </si>
  <si>
    <t>08073</t>
  </si>
  <si>
    <t>San Jose  -  Bella Vista</t>
  </si>
  <si>
    <t>08104</t>
  </si>
  <si>
    <t>San Jose  -  Yurayaco</t>
  </si>
  <si>
    <t>07951</t>
  </si>
  <si>
    <t>Yurayaco  -  Fraguita  -  Angosturas</t>
  </si>
  <si>
    <t>SUBTOTAL SAN JOSE DEL FRAGUA</t>
  </si>
  <si>
    <t>Aeropuerto  -  La Danta</t>
  </si>
  <si>
    <t>Las Ceibas  -  Guacamayas</t>
  </si>
  <si>
    <t>San Vicente  -  Bajo Plumero</t>
  </si>
  <si>
    <t>San Vicente  -  Los Pozos  -  Llanos del Yari</t>
  </si>
  <si>
    <t>08973</t>
  </si>
  <si>
    <t>Chiriguana - Pacho Prieto</t>
  </si>
  <si>
    <t>Chiriguana</t>
  </si>
  <si>
    <t>Chiriguana - Villa Elena</t>
  </si>
  <si>
    <t>Poponte  -  La Mula</t>
  </si>
  <si>
    <t>Poponte  -  Mochila</t>
  </si>
  <si>
    <t>Troncal - Poponte</t>
  </si>
  <si>
    <t>SUBTOTAL CHIRIGUANA</t>
  </si>
  <si>
    <t>Caracolito - Chimila</t>
  </si>
  <si>
    <t>El Copey</t>
  </si>
  <si>
    <t>Caracolito - El Reposo - Garupal</t>
  </si>
  <si>
    <t>Copey - La Campana</t>
  </si>
  <si>
    <t>SUBTOTAL EL COPEY</t>
  </si>
  <si>
    <t>El Paso - El Carmen - Casa de Zinc</t>
  </si>
  <si>
    <t>El Paso</t>
  </si>
  <si>
    <t>SUBTOTAL EL PASO</t>
  </si>
  <si>
    <t>Gamarra  -  Palenquillo</t>
  </si>
  <si>
    <t>Gamarra</t>
  </si>
  <si>
    <t>SUBTOTAL GAMARRA</t>
  </si>
  <si>
    <t>Ayacucho  -  Caño Seco</t>
  </si>
  <si>
    <t>La Gloria</t>
  </si>
  <si>
    <t>Ayacucho  -  Punta Brava</t>
  </si>
  <si>
    <t>Guamito  -  Melendez</t>
  </si>
  <si>
    <t>La Cuchara  -  Torcoroma</t>
  </si>
  <si>
    <t>SUBTOTAL LA GLORIA</t>
  </si>
  <si>
    <t>Jagua de Ibirico - San Antonio - Buenos Aires</t>
  </si>
  <si>
    <t>La Jagua de Ibirico</t>
  </si>
  <si>
    <t>SUBTOTAL LA JAGUA DE IBIRICO</t>
  </si>
  <si>
    <t>El Rincon - Caracoli Hueco - San Jose de Oriente</t>
  </si>
  <si>
    <t>La Paz</t>
  </si>
  <si>
    <t>San Jose de Oriente  -  La Mesa</t>
  </si>
  <si>
    <t>San Jose de Oriente - El Tesoro</t>
  </si>
  <si>
    <t>San Jose de Oriente - Filo De Machete</t>
  </si>
  <si>
    <t>San Jose de Oriente La Laguna</t>
  </si>
  <si>
    <t>Media Luna - Guaimaral</t>
  </si>
  <si>
    <t>Media Luna - Los Encantos</t>
  </si>
  <si>
    <t>SUBTOTAL LA PAZ</t>
  </si>
  <si>
    <t>Manaure  -  El Hondo del Rio</t>
  </si>
  <si>
    <t>Manaure Balcon</t>
  </si>
  <si>
    <t>Manaure  -  El Plan</t>
  </si>
  <si>
    <t>Manaure - Bella Luz</t>
  </si>
  <si>
    <t>Manaure - Pie del Cielo</t>
  </si>
  <si>
    <t>Manaure - Sabana Rubia</t>
  </si>
  <si>
    <t>Manaure - San Jose de Oriente</t>
  </si>
  <si>
    <t>SUBTOTAL MANAURE BALCON</t>
  </si>
  <si>
    <t>Barro Blanco - Bola Azul</t>
  </si>
  <si>
    <t>Pailitas</t>
  </si>
  <si>
    <t>El Terror - Quebrada Chiquita</t>
  </si>
  <si>
    <t>Pailitas  -  Barro Blanco</t>
  </si>
  <si>
    <t>Pailitas - El Terror - Los Llanos</t>
  </si>
  <si>
    <t>SUBTOTAL PAILITAS</t>
  </si>
  <si>
    <t>Laureles  - Raices - Majarrez</t>
  </si>
  <si>
    <t>Pelaya</t>
  </si>
  <si>
    <t>Pelaya  -  La Virgen</t>
  </si>
  <si>
    <t>Sabanas de Bubeta  -  La Legia</t>
  </si>
  <si>
    <t>SUBTOTAL PELAYA</t>
  </si>
  <si>
    <t>Pueblo Bello - Soplavientos - Costa Rica</t>
  </si>
  <si>
    <t>Pueblo Bello</t>
  </si>
  <si>
    <t>Pueblo Bello - La Caja</t>
  </si>
  <si>
    <t>Pueblo Bello - San Sebastian</t>
  </si>
  <si>
    <t>SUBTOTAL PUEBLO BELLO</t>
  </si>
  <si>
    <t>Diego  -  Hernandez  -  Palestina</t>
  </si>
  <si>
    <t>Rio de Oro</t>
  </si>
  <si>
    <t>Los Angeles  -  Remansos  -  Limites</t>
  </si>
  <si>
    <t>Pantanito  -  Coco  -  Solo</t>
  </si>
  <si>
    <t>Sanin Villa  -  Santa Rosa</t>
  </si>
  <si>
    <t>SUBTOTAL RIO DE ORO</t>
  </si>
  <si>
    <t>El Pescado  -  La Cumbre</t>
  </si>
  <si>
    <t>San Alberto</t>
  </si>
  <si>
    <t>San Alberto  -  Monterrey  -  La Trinidad</t>
  </si>
  <si>
    <t xml:space="preserve">SUBTOTAL SAN ALBERTO </t>
  </si>
  <si>
    <t>Bodega - Tocaimo</t>
  </si>
  <si>
    <t>San Diego</t>
  </si>
  <si>
    <t>Desastre - Candelaria</t>
  </si>
  <si>
    <t>El Desastre - Bodega - Alto Cuna</t>
  </si>
  <si>
    <t>Los Brasiles - Santa Elena - Rio Cesar</t>
  </si>
  <si>
    <t>San Diego  -  La Isla</t>
  </si>
  <si>
    <t>Troncal - Tocaimo - Media Luna</t>
  </si>
  <si>
    <t>SUBTOTAL SAN DIEGO</t>
  </si>
  <si>
    <t>San Martin  -  El Cobre</t>
  </si>
  <si>
    <t>San Martin</t>
  </si>
  <si>
    <t>SUBTOTAL SAN MARTIN</t>
  </si>
  <si>
    <t>Cueva del Chulo - Las Palmas</t>
  </si>
  <si>
    <t>Tamalameque</t>
  </si>
  <si>
    <t>SUBTOTAL TAMALAMEQUE</t>
  </si>
  <si>
    <t>Valledupar  -  Hurtado  - Guachoque</t>
  </si>
  <si>
    <t>Valledupar</t>
  </si>
  <si>
    <t>La Troncal  -  Siparare</t>
  </si>
  <si>
    <t>Los Venados Guaimaral  -  Mata De Indio</t>
  </si>
  <si>
    <t>Maria Angola - Boca del Zorro  -  Tanganica</t>
  </si>
  <si>
    <t>Mariangola  -  Villa Germania</t>
  </si>
  <si>
    <t>La Gran Via  -  Montecristo</t>
  </si>
  <si>
    <t>Aguas Blancas  -  Rio Cesar</t>
  </si>
  <si>
    <t>Aguas Blancas  -  La Sierrita</t>
  </si>
  <si>
    <t>Aguas Blancas  -  La Gallineta</t>
  </si>
  <si>
    <t>Valledupar  -  Azucar Buena</t>
  </si>
  <si>
    <t>La Meza  -  El Palmar</t>
  </si>
  <si>
    <t>La Colombia  -  La Montaña</t>
  </si>
  <si>
    <t>Valledupar  -  Los Cominos de Tamacal</t>
  </si>
  <si>
    <t>Valledupar Los Cominos - Sabana de Crespo</t>
  </si>
  <si>
    <t>Rio Seco - Subidero - Murillo</t>
  </si>
  <si>
    <t>Los Corazones - Guacoche - Guacochito</t>
  </si>
  <si>
    <t>Patillal - Villa Rueda</t>
  </si>
  <si>
    <t>El Zanjon - Los Seibotes - Nuevo Mundo</t>
  </si>
  <si>
    <t>SUBTOTAL VALLEDUPAR</t>
  </si>
  <si>
    <t>SUBTOTAL CESAR</t>
  </si>
  <si>
    <t>Choco</t>
  </si>
  <si>
    <t>Carretera Quibdo - Yuto Ramal a Samurindo</t>
  </si>
  <si>
    <t>Atrato</t>
  </si>
  <si>
    <t>Yuto - Lloro - La Vuelta</t>
  </si>
  <si>
    <t>Atrato - Lloro</t>
  </si>
  <si>
    <t>Carretera Quibdo Istmina Real de Tanando</t>
  </si>
  <si>
    <t>Real de Tanando - San Jose de Purre</t>
  </si>
  <si>
    <t>SUBTOTAL ATRATO</t>
  </si>
  <si>
    <t>Playa de Oro - El Carmelo - Bagado</t>
  </si>
  <si>
    <t>Bagado</t>
  </si>
  <si>
    <t>SUBTOTAL BAGADO</t>
  </si>
  <si>
    <t>Rio Sucio  -  Bajira</t>
  </si>
  <si>
    <t>Bajira</t>
  </si>
  <si>
    <t>SUBTOTAL BAJIRA</t>
  </si>
  <si>
    <t>Certegui - Bagado</t>
  </si>
  <si>
    <t>Certegui</t>
  </si>
  <si>
    <t>SUBTOTAL CERTEGUI</t>
  </si>
  <si>
    <t>K19 Carretera Panamericana - Tarido</t>
  </si>
  <si>
    <t>El Canton de San Pablo</t>
  </si>
  <si>
    <t>K9 Carretera Panamericana - Managru</t>
  </si>
  <si>
    <t>SUBTOTAL EL CANTON DE SAN PABLO</t>
  </si>
  <si>
    <t>El Carmen  - Depresion  - La Eme</t>
  </si>
  <si>
    <t>El Carmen de Atrato</t>
  </si>
  <si>
    <t>La Sanchez - Guaduas</t>
  </si>
  <si>
    <t>SUBTOTAL EL CARMEN</t>
  </si>
  <si>
    <t>Guachucal - El Comun - Colimba</t>
  </si>
  <si>
    <t>00405</t>
  </si>
  <si>
    <t>Arvela - San Ramon - Caupueran</t>
  </si>
  <si>
    <t>SUBTOTAL GUACHUCAL</t>
  </si>
  <si>
    <t>02601</t>
  </si>
  <si>
    <t>Guaitarilla - Cumac - Buenos Aires</t>
  </si>
  <si>
    <t>Guaitarilla</t>
  </si>
  <si>
    <t>02602</t>
  </si>
  <si>
    <t>Guaitarilla - San Alejandro - Alex - Guaitara</t>
  </si>
  <si>
    <t>02603</t>
  </si>
  <si>
    <t>Guaitara - Ahumada</t>
  </si>
  <si>
    <t>SUBTOTAL GUAITARILLA</t>
  </si>
  <si>
    <t>01301</t>
  </si>
  <si>
    <t>Iles - La Llave - Urbano</t>
  </si>
  <si>
    <t>Iles</t>
  </si>
  <si>
    <t>01302</t>
  </si>
  <si>
    <t>Urbano  -  San Jose De Quisnamuez</t>
  </si>
  <si>
    <t>SUBTOTAL ILES</t>
  </si>
  <si>
    <t>02901</t>
  </si>
  <si>
    <t>Santa Rosa - San Isidro</t>
  </si>
  <si>
    <t>Imues</t>
  </si>
  <si>
    <t>SUBTOTAL IMUES</t>
  </si>
  <si>
    <t>00905</t>
  </si>
  <si>
    <t>La Arena - El Comun - Jose Maria Hernandez</t>
  </si>
  <si>
    <t>K12.5  -  Valparaiso  -  La Leona</t>
  </si>
  <si>
    <t xml:space="preserve">Valparaiso </t>
  </si>
  <si>
    <t>08962</t>
  </si>
  <si>
    <t>La Y  -  Galilea</t>
  </si>
  <si>
    <t>08984</t>
  </si>
  <si>
    <t>Puerto Torres  -  La Chuscalosa</t>
  </si>
  <si>
    <t>09045</t>
  </si>
  <si>
    <t>Valparaiso  -  Playa Rica  -  La Ilusion</t>
  </si>
  <si>
    <t>08951</t>
  </si>
  <si>
    <t>Valparaiso  -  Santiago De La Selva</t>
  </si>
  <si>
    <t>08949</t>
  </si>
  <si>
    <t>K16 - Via Solita  -  Santa Helena</t>
  </si>
  <si>
    <t>Valparaiso  -  Milan</t>
  </si>
  <si>
    <t>SUBTOTAL CAQUETA</t>
  </si>
  <si>
    <t>Casanare</t>
  </si>
  <si>
    <t>Sabanalarga -  La Piñalera</t>
  </si>
  <si>
    <t>Sabanalarga</t>
  </si>
  <si>
    <t>SUBTOTAL SABANALARGA</t>
  </si>
  <si>
    <t>El Refugio - Palo Bajito - Aracal</t>
  </si>
  <si>
    <t>Yopal</t>
  </si>
  <si>
    <t>SUBTOTAL YOPAL</t>
  </si>
  <si>
    <t>Tocaria - Orocue Sector La Nevera - Guanapalo</t>
  </si>
  <si>
    <t>Nunchia</t>
  </si>
  <si>
    <t>SUBTOTAL NUNCHIA</t>
  </si>
  <si>
    <t>SUBTOTAL CASANARE</t>
  </si>
  <si>
    <t>Cauca</t>
  </si>
  <si>
    <t>Almaguer  -  Rio Blanco  -  Palmitas</t>
  </si>
  <si>
    <t>Almaguer</t>
  </si>
  <si>
    <t>Almaguer - Caquiona</t>
  </si>
  <si>
    <t>Monte Oscuro  -  Melchor</t>
  </si>
  <si>
    <t>SUBTOTAL ALMAGUER</t>
  </si>
  <si>
    <t>Argelia  -  Mirolindo  -  El Diviso</t>
  </si>
  <si>
    <t>El Chorriadero , Sector Balboa  -  El Plateado</t>
  </si>
  <si>
    <t>Argelia  -  San Juan De La Florida  -  San Juan Del Cucho</t>
  </si>
  <si>
    <t>Argelia - Mercaderes</t>
  </si>
  <si>
    <t>Crucero  -  Planadas</t>
  </si>
  <si>
    <t>Balboa</t>
  </si>
  <si>
    <t>Galania  -  Escuela Campobello Bajo</t>
  </si>
  <si>
    <t>La Bermeja  -  Montaña Negra</t>
  </si>
  <si>
    <t>La Roca  -  La Joaquina</t>
  </si>
  <si>
    <t>Parnaso  -  Pureto</t>
  </si>
  <si>
    <t>SUBTOTAL BALBOA</t>
  </si>
  <si>
    <t>Aguas Gordas  -  El Carmen  -  Los Milagros</t>
  </si>
  <si>
    <t>Aguas Regadas  -  Las Cruces</t>
  </si>
  <si>
    <t>Los Milagros  -  Aguas Regadas</t>
  </si>
  <si>
    <t>Los Milagros  -  San Juan</t>
  </si>
  <si>
    <t>Placetillas  -  Cimarronas</t>
  </si>
  <si>
    <t>San Juan  -  Granadillos</t>
  </si>
  <si>
    <t>San Lorenzo  -  Cuchilla De Bateros</t>
  </si>
  <si>
    <t>San Lorenzo  -  Esmeraldas</t>
  </si>
  <si>
    <t>Bolivar - Mercaderes</t>
  </si>
  <si>
    <t>Honduras  -  Asnazu</t>
  </si>
  <si>
    <t>Buenos Aires</t>
  </si>
  <si>
    <t>Lomitas  -  Buenos Aires</t>
  </si>
  <si>
    <t>Mary Lopez  -  El Ceral</t>
  </si>
  <si>
    <t>Mary Lopez  -  El Porvenir  -  La Esperanza</t>
  </si>
  <si>
    <t>SUBTOTAL BUENOS AIRES</t>
  </si>
  <si>
    <t>Cajibio  -  La Pedregosa  -  Buenavista</t>
  </si>
  <si>
    <t>Cajibio</t>
  </si>
  <si>
    <t>Campoalegre  -  Betania  -  Rio Cauca</t>
  </si>
  <si>
    <t>El Carmelo  -  Michinchal  -  La Independencia</t>
  </si>
  <si>
    <t>El Carmelo  -  San Jose</t>
  </si>
  <si>
    <t>La Capilla  -  Primavera</t>
  </si>
  <si>
    <t>La Union  -  Cenegueta</t>
  </si>
  <si>
    <t>Primavera  -  Carrizal  -  El Tigre</t>
  </si>
  <si>
    <t>SUBTOTAL CAJIBIO</t>
  </si>
  <si>
    <t>Crucero  -  Granadillo  -  Vereda El Carmen</t>
  </si>
  <si>
    <t>Caldono</t>
  </si>
  <si>
    <t>El Roblar  -  El Picacho</t>
  </si>
  <si>
    <t>Santa Elena  -  Granadillos  -  Pioya</t>
  </si>
  <si>
    <t>Caldono  -  El Porvenir</t>
  </si>
  <si>
    <t>Cerro Alto  -  Pulibio</t>
  </si>
  <si>
    <t>Guaitala  -  El Rincon</t>
  </si>
  <si>
    <t>Cerro Alto  -  Plan De Zuñiga</t>
  </si>
  <si>
    <t>Tres Quebradas  -  Guaitala  -  Plan de Zuñiga</t>
  </si>
  <si>
    <t>La Maria  -  Betania  -  La Aguada</t>
  </si>
  <si>
    <t xml:space="preserve">Pueblo Nuevo  -  Siberia </t>
  </si>
  <si>
    <t>Pueblo Nuevo  -  Loma Amarilla</t>
  </si>
  <si>
    <t>SUBTOTAL CALDONO</t>
  </si>
  <si>
    <t>Tierrero  -  El Credo</t>
  </si>
  <si>
    <t>Caloto</t>
  </si>
  <si>
    <t>SUBTOTAL CALOTO</t>
  </si>
  <si>
    <t>Corinto  -  Boqueron  -  Soto  -  La Luz</t>
  </si>
  <si>
    <t>Corinto</t>
  </si>
  <si>
    <t>San Pablo  -  El Palmar</t>
  </si>
  <si>
    <t>Huasano  -  La Cuchilla</t>
  </si>
  <si>
    <t>San Rafael  -  Buenavista  -  Las Guacas</t>
  </si>
  <si>
    <t>Corinto  -  Chicharronal</t>
  </si>
  <si>
    <t>Quebraditas  -  Las Cruces</t>
  </si>
  <si>
    <t>Quebraditas  -  Yarumales del Cucho</t>
  </si>
  <si>
    <t>SUBTOTAL CORINTO</t>
  </si>
  <si>
    <t>Quilcace  -  La Alianza</t>
  </si>
  <si>
    <t>El Tambo</t>
  </si>
  <si>
    <t>Cuatro Esquinas - La Aguadita - Mosquera</t>
  </si>
  <si>
    <t>La Paz  -  La Paloma  -  Granada</t>
  </si>
  <si>
    <t>Buenavista  -  Baraya</t>
  </si>
  <si>
    <t>La Cuchilla  -  El Obelisco</t>
  </si>
  <si>
    <t>Los Angeles  -  Dajuando</t>
  </si>
  <si>
    <t>Crucero  -  Pandiguando  -  Belen La Calera</t>
  </si>
  <si>
    <t>Los Anayes  -  Paso Malo</t>
  </si>
  <si>
    <t>Los Anayes  -  Seguengue</t>
  </si>
  <si>
    <t>Uribe  -  El Placer</t>
  </si>
  <si>
    <t>Uribe  -  Sabanetas</t>
  </si>
  <si>
    <t>San Joaquin  -  Alto Del Credo  -  Pomarrosos  -  La Independencia</t>
  </si>
  <si>
    <t>07050</t>
  </si>
  <si>
    <t>La Eme - Alto Eslabon - Villagarzon</t>
  </si>
  <si>
    <t>Villagarzon - Mocoa</t>
  </si>
  <si>
    <t>SUBTOTAL DE VILLAGARZON</t>
  </si>
  <si>
    <t>SUBTOTAL PUTUMAYO</t>
  </si>
  <si>
    <t>Quindio</t>
  </si>
  <si>
    <t>Pantanillo  -  Alejandria</t>
  </si>
  <si>
    <t>Puerto Espejo - La India</t>
  </si>
  <si>
    <t>El Caimo - La Francia</t>
  </si>
  <si>
    <t>Armenia  -  Zulaybar</t>
  </si>
  <si>
    <t>La Pola  -  La Graciela</t>
  </si>
  <si>
    <t>Basurero  -  Cote</t>
  </si>
  <si>
    <t>Los Tanques  -  Los Guevara</t>
  </si>
  <si>
    <t>Armenia  -  La Patria  -  Santa Rita</t>
  </si>
  <si>
    <t>El Portico  -  Mesopotamia</t>
  </si>
  <si>
    <t>Pinares  -  Los Angeles</t>
  </si>
  <si>
    <t>Placer  -  Palo Negro - La Central</t>
  </si>
  <si>
    <t>La Cabaña  -  La Maquina</t>
  </si>
  <si>
    <t>Buenavista  -  La Huecada  -  Delicias  -  Palonegro</t>
  </si>
  <si>
    <t>Los Juanes  -  El Placer  -  La Picota</t>
  </si>
  <si>
    <t>Buenavista  -  La Mina</t>
  </si>
  <si>
    <t>Rio Verde  -  El Balso</t>
  </si>
  <si>
    <t>Puente Rojo  -  Virginia  -  La Rocheta</t>
  </si>
  <si>
    <t>Calarca</t>
  </si>
  <si>
    <t>Balcones - Aguacatal</t>
  </si>
  <si>
    <t>Bohemia  -  Alamos</t>
  </si>
  <si>
    <t>Danubio  -  Quebrada Negra</t>
  </si>
  <si>
    <t>Calarca  -  Planadas  -  Auras</t>
  </si>
  <si>
    <t>Virginia - Peñas Blancas</t>
  </si>
  <si>
    <t>Calarca  -  Chaguala  -  Cannan</t>
  </si>
  <si>
    <t>La Virginia  -  Pelacarriel</t>
  </si>
  <si>
    <t>Calarca - Pijao</t>
  </si>
  <si>
    <t>SUBTOTAL CALARCA</t>
  </si>
  <si>
    <t>Puente Rio Toro Viejo Sabaletas</t>
  </si>
  <si>
    <t>San Jose del Palmar - La Selva</t>
  </si>
  <si>
    <t>SUBTOTAL SAN JOSE DEL PALMAR</t>
  </si>
  <si>
    <t>Titumate - Balboa</t>
  </si>
  <si>
    <t>Unguia</t>
  </si>
  <si>
    <t>Unguia - Santa Maria - Gigal - Balboa</t>
  </si>
  <si>
    <t>Balboa - Acandi</t>
  </si>
  <si>
    <t>Unguia - Acandi</t>
  </si>
  <si>
    <t>SUBTOTAL UNGUIA</t>
  </si>
  <si>
    <t>Camino El Dos - Plan de Raspadura</t>
  </si>
  <si>
    <t>Union Panamerica</t>
  </si>
  <si>
    <t>SUBTOTAL UNION PANAMERICANA</t>
  </si>
  <si>
    <t>SUBTOTAL CHOCO</t>
  </si>
  <si>
    <t xml:space="preserve">Buena Vista  -  Tierra Santa </t>
  </si>
  <si>
    <t>Villa Fatima  -  El Anclar</t>
  </si>
  <si>
    <t xml:space="preserve">Aguas Prietas  -  Tierradentro </t>
  </si>
  <si>
    <t xml:space="preserve">Canalete </t>
  </si>
  <si>
    <t>Canalete  -  Cordobita  -  Limites</t>
  </si>
  <si>
    <t>Canalete  -  El Guineo  -  Chaparral</t>
  </si>
  <si>
    <t>Chaparral  -  El Tomate  -  Popayan</t>
  </si>
  <si>
    <t>La Ceiba  -  Canalete</t>
  </si>
  <si>
    <t>Canalete  - Los Cordobas</t>
  </si>
  <si>
    <t>SUBTOTAL CANALETE</t>
  </si>
  <si>
    <t>Campanito  -  Los Venados  - Mateo Gomez</t>
  </si>
  <si>
    <t>Cerete</t>
  </si>
  <si>
    <t>Camu Prado  -  San Antonio  -  El Cedro</t>
  </si>
  <si>
    <t>Cerete  -  Totumo  -  Caño Del Padre</t>
  </si>
  <si>
    <t>El Prado  -  Puente del Caño del Padre</t>
  </si>
  <si>
    <t>Planchon Wilches  -  Severá  -  Cazuela</t>
  </si>
  <si>
    <t>SUBTOTAL CERETE</t>
  </si>
  <si>
    <t>Cantagallo  -  Piviguayal  -  Las Piedras</t>
  </si>
  <si>
    <t>Cienaga de Oro</t>
  </si>
  <si>
    <t>Cienaga  de Oro  -  El Guaimaro</t>
  </si>
  <si>
    <t>SUBTOTAL CIENAGA DE ORO</t>
  </si>
  <si>
    <t>Carolina  -  La Campanera</t>
  </si>
  <si>
    <t>Chima</t>
  </si>
  <si>
    <t>Sitio Viejo  -  Las Casitas - Chima</t>
  </si>
  <si>
    <t>Tuchin Chima</t>
  </si>
  <si>
    <t>SUBTOTAL CHIMA</t>
  </si>
  <si>
    <t>Cacaotal  -  Pajonal  -  Chinu</t>
  </si>
  <si>
    <t>Chinu</t>
  </si>
  <si>
    <t>Chinu  -  Heredia  -  Santa Rosa</t>
  </si>
  <si>
    <t>Chinu  -  Las Lomas  -  El Tigre</t>
  </si>
  <si>
    <t>Troncal  -  El Pital  -  El Tigre</t>
  </si>
  <si>
    <t>SUBTOTAL CHINU</t>
  </si>
  <si>
    <t>El Rodeo  -  Calendaria  -  Las Delicias  -  San Blas</t>
  </si>
  <si>
    <t>Lorica</t>
  </si>
  <si>
    <t xml:space="preserve">El Rodeo  -  El Ley  -  Rio Cedro </t>
  </si>
  <si>
    <t>El Rodeo  -  La Buena  -  Barcelona  -  Jose Manuel</t>
  </si>
  <si>
    <t xml:space="preserve">La Doctrina  -  San Juan </t>
  </si>
  <si>
    <t>Las Delicias  -  Los Higales</t>
  </si>
  <si>
    <t>Las Flores  -  Lorica</t>
  </si>
  <si>
    <t xml:space="preserve">Lorica  -  Los Higales </t>
  </si>
  <si>
    <t>San Blas  -  Junin</t>
  </si>
  <si>
    <t>Santa Catalina  -  La Peinada</t>
  </si>
  <si>
    <t>SUBTOTAL LORICA</t>
  </si>
  <si>
    <t>La Florida  -  Puerto Escondido</t>
  </si>
  <si>
    <t>SUBTOTAL LOS CORDOBAS</t>
  </si>
  <si>
    <t>Molin Bocon -  Hueso</t>
  </si>
  <si>
    <t>Momil</t>
  </si>
  <si>
    <t>San Miguel  -  Los Limos</t>
  </si>
  <si>
    <t>SUBTOTAL MOMIL</t>
  </si>
  <si>
    <t>Matoso  -  Ure  -  Limites  -  Antioquia</t>
  </si>
  <si>
    <t>Montelibano</t>
  </si>
  <si>
    <t>Ure  -  Versalles</t>
  </si>
  <si>
    <t>SUBTOTAL MONTELIBANO</t>
  </si>
  <si>
    <t>La Guarapera  -  Las Cruces  -  Chaparral</t>
  </si>
  <si>
    <t>Monteria</t>
  </si>
  <si>
    <t>Monteria  -  Guateque  -  San Anterito</t>
  </si>
  <si>
    <t>INSTITUTO NACIONAL DE VIAS</t>
  </si>
  <si>
    <t>SUBDIRECCIÓN DE LA RED TERCIARIA Y FÉRREA</t>
  </si>
  <si>
    <t>DEPARTAMENTO</t>
  </si>
  <si>
    <t>CAMINO</t>
  </si>
  <si>
    <t>MUNICIPIO</t>
  </si>
  <si>
    <t>Long. (km)</t>
  </si>
  <si>
    <t>Amazonas</t>
  </si>
  <si>
    <t>Nazareth</t>
  </si>
  <si>
    <t>Leticia</t>
  </si>
  <si>
    <t>Rio Tacana</t>
  </si>
  <si>
    <t>SUBTOTAL LETICIA</t>
  </si>
  <si>
    <t>SUBTOTAL AMAZONAS</t>
  </si>
  <si>
    <t>Antioquia</t>
  </si>
  <si>
    <t>El Buey  -  Las Colmenas</t>
  </si>
  <si>
    <t>Abejorral</t>
  </si>
  <si>
    <t>La Combia  -  Yarumal</t>
  </si>
  <si>
    <t>SUBTOTAL ABEJORRAL</t>
  </si>
  <si>
    <t>Abriaqui  -  Corcovado</t>
  </si>
  <si>
    <t>Abriaqui</t>
  </si>
  <si>
    <t>SUBTOTAL ABRIAQUI</t>
  </si>
  <si>
    <t>Alejandria  -  El Popo</t>
  </si>
  <si>
    <t>Alejandria</t>
  </si>
  <si>
    <t>SUBTOTAL ALEJANDRIA</t>
  </si>
  <si>
    <t>La Ferreria  -  Palenque  -  Minas</t>
  </si>
  <si>
    <t>Amaga</t>
  </si>
  <si>
    <t>SUBTOTAL AMAGA</t>
  </si>
  <si>
    <t xml:space="preserve">Amalfi  -  La Vetilla </t>
  </si>
  <si>
    <t>Amalfi</t>
  </si>
  <si>
    <t>Chorritos  -  La Cruz</t>
  </si>
  <si>
    <t>SUBTOTAL AMALFI</t>
  </si>
  <si>
    <t>Palestina Roja  -  Piamonte</t>
  </si>
  <si>
    <t>Andes</t>
  </si>
  <si>
    <t>Andes  -  El Tapado</t>
  </si>
  <si>
    <t>La Camelia  -  La Libia  - La Fe</t>
  </si>
  <si>
    <t>SUBTOTAL ANDES</t>
  </si>
  <si>
    <t>Santa Ana  - Caracol</t>
  </si>
  <si>
    <t>Angelopolis</t>
  </si>
  <si>
    <t>Angelopolis  -  Santa Rita</t>
  </si>
  <si>
    <t>Reten  -  Guamito</t>
  </si>
  <si>
    <t>Nudillo  -  El Barro</t>
  </si>
  <si>
    <t>SUBTOTAL ANGELOPOLIS</t>
  </si>
  <si>
    <t>Argelia  -  La Soledad</t>
  </si>
  <si>
    <t>Argelia</t>
  </si>
  <si>
    <t>Divisiones  -  El Zancudo</t>
  </si>
  <si>
    <t>SUBTOTAL ARGELIA</t>
  </si>
  <si>
    <t>Armenia  -  La Herradura  -  Rio Cauca</t>
  </si>
  <si>
    <t>Armenia</t>
  </si>
  <si>
    <t>SUBTOTAL ARMENIA</t>
  </si>
  <si>
    <t>Corrientes  -  La Tolda</t>
  </si>
  <si>
    <t>Barbosa</t>
  </si>
  <si>
    <t>Barbosa  -  Buga  -  Las Peñas</t>
  </si>
  <si>
    <t>Colquire  -  Escuela La Playa</t>
  </si>
  <si>
    <t>SUBTOTAL BARBOSA</t>
  </si>
  <si>
    <t>Belmira  -  El Yuyal</t>
  </si>
  <si>
    <t>Belmira</t>
  </si>
  <si>
    <t>SUBTOTAL BELMIRA</t>
  </si>
  <si>
    <t>San Felix  -  Vereda Las Huertas</t>
  </si>
  <si>
    <t>Bello</t>
  </si>
  <si>
    <t>SUBTOTAL BELLO</t>
  </si>
  <si>
    <t>Betania  -  Alto Mantequilla  -  Puente Roto</t>
  </si>
  <si>
    <t>Betania</t>
  </si>
  <si>
    <t>SUBTOTAL BETANIA</t>
  </si>
  <si>
    <t>SUBTOTAL SAMANIEGO</t>
  </si>
  <si>
    <t>04201</t>
  </si>
  <si>
    <t>El Carmen - Rejoya Grande</t>
  </si>
  <si>
    <t>San Lorenzo</t>
  </si>
  <si>
    <t>04202</t>
  </si>
  <si>
    <t>La Laguna - Salinas - Olivos</t>
  </si>
  <si>
    <t>04203</t>
  </si>
  <si>
    <t>San Lorenzo - Bellavista - Panamericana</t>
  </si>
  <si>
    <t>SUBTOTAL SAN LORENZO</t>
  </si>
  <si>
    <t>05401</t>
  </si>
  <si>
    <t>El Chilcal - Francia</t>
  </si>
  <si>
    <t>05402</t>
  </si>
  <si>
    <t>Francia - Los Cruces</t>
  </si>
  <si>
    <t>05403</t>
  </si>
  <si>
    <t>El Ramal - Escuela</t>
  </si>
  <si>
    <t>05404</t>
  </si>
  <si>
    <t>San Pablo - El Alto</t>
  </si>
  <si>
    <t>05405</t>
  </si>
  <si>
    <t>San Pablo - La Cuchilla</t>
  </si>
  <si>
    <t>04402</t>
  </si>
  <si>
    <t>Carmen de Carupa</t>
  </si>
  <si>
    <t>SUBTOTAL CARMEN DE CARUPA</t>
  </si>
  <si>
    <t>Cogua - Las Mercedes</t>
  </si>
  <si>
    <t>Cogua</t>
  </si>
  <si>
    <t>Neusa - Empalme Cogua San Cayetano</t>
  </si>
  <si>
    <t>SUBTOTAL COGUA</t>
  </si>
  <si>
    <t xml:space="preserve">Vda Chorrilos - Rincon Ecuestre - Florez Monserrate </t>
  </si>
  <si>
    <t>Cota</t>
  </si>
  <si>
    <t>SUBTOTAL COTA</t>
  </si>
  <si>
    <t>Cucunuba - El Rhur</t>
  </si>
  <si>
    <t>Cucunuba</t>
  </si>
  <si>
    <t>Hato Grande  -  El Rhur</t>
  </si>
  <si>
    <t>Tierra Negra - Cucunuba</t>
  </si>
  <si>
    <t>SUBTOTAL CUCUNUBA</t>
  </si>
  <si>
    <t>Niagara  -  La Pola  -  Alto de La Cruz sector la Pola - Alto de la Cruz</t>
  </si>
  <si>
    <t>Circasia</t>
  </si>
  <si>
    <t>El Jalon  -  Villarazo  -  Buenavista</t>
  </si>
  <si>
    <t>Barcelona Baja</t>
  </si>
  <si>
    <t>Naranjal Bajo  -  Buenos Aires</t>
  </si>
  <si>
    <t>Congal  -  Rio Bamba</t>
  </si>
  <si>
    <t>Barcelona  -  La Palma</t>
  </si>
  <si>
    <t>Naranjal Alto  -  Via La Pola</t>
  </si>
  <si>
    <t>La Cristalina  -  Hojas Anchas</t>
  </si>
  <si>
    <t>SUBTOTAL CIRCASIA</t>
  </si>
  <si>
    <t>Las Travesias</t>
  </si>
  <si>
    <t>Jardin Alto  -  El Berrion</t>
  </si>
  <si>
    <t>Cordoba  -  Guayaquil</t>
  </si>
  <si>
    <t>Ramal Bellavista  -  La Escuela</t>
  </si>
  <si>
    <t>Cordoba  -  Guayaquil  -  Quebrada Negra</t>
  </si>
  <si>
    <t>Polideportivo  -  La Siberia  -  La Concha</t>
  </si>
  <si>
    <t>Carniceros  -  Siberia Baja  -  Hospital</t>
  </si>
  <si>
    <t>La Cauchera  -  Fachadas</t>
  </si>
  <si>
    <t>Filandia</t>
  </si>
  <si>
    <t>Cajones  -  Alto Bambuco  -  Las Marias</t>
  </si>
  <si>
    <t>Filandia  -  La India</t>
  </si>
  <si>
    <t>Filandia  -  La Balastera</t>
  </si>
  <si>
    <t>Pavas  -  La Cuchilla</t>
  </si>
  <si>
    <t>Congal Alto  -  Congal Bajo</t>
  </si>
  <si>
    <t>Santa Teresa  -  Chapinero</t>
  </si>
  <si>
    <t>La India  -  Cascaron  -  El Bolsillo</t>
  </si>
  <si>
    <t>SUBTOTAL FILANDIA</t>
  </si>
  <si>
    <t>Genova  -  San Isidro  -  La Palma</t>
  </si>
  <si>
    <t>Genova</t>
  </si>
  <si>
    <t>Ramal en Municipio de Genova</t>
  </si>
  <si>
    <t>Dario Bustos  -  Sucesores  - Cañon</t>
  </si>
  <si>
    <t>Ramal  -  La Granja</t>
  </si>
  <si>
    <t>Ramal  -  Las Mayorias</t>
  </si>
  <si>
    <t>SUBTOTAL GENOVA</t>
  </si>
  <si>
    <t>Sinai  -  Padilla</t>
  </si>
  <si>
    <t>La Tebaida</t>
  </si>
  <si>
    <t>Babilonia  -  Campamento</t>
  </si>
  <si>
    <t>Aeropuerto  -  El Eden  -  Maravelez</t>
  </si>
  <si>
    <t>La Tebaida  -  Pueblo Tapao</t>
  </si>
  <si>
    <t>SUBTOTAL LA TEBAIDA</t>
  </si>
  <si>
    <t>La Urania  -  Betulia</t>
  </si>
  <si>
    <t>Montenegro</t>
  </si>
  <si>
    <t>Pueblo Tapao  -  La Maria</t>
  </si>
  <si>
    <t>Montenegro - Central de Beneficio</t>
  </si>
  <si>
    <t>La Julia</t>
  </si>
  <si>
    <t>SUBTOTAL MONTENEGRO</t>
  </si>
  <si>
    <t>Los Juanes  -  La Granja</t>
  </si>
  <si>
    <t>Pijao</t>
  </si>
  <si>
    <t>La Mina  -  Los Balsos</t>
  </si>
  <si>
    <t>La Mariela  -  El Broche</t>
  </si>
  <si>
    <t>Puentetabla  -  La Mariela</t>
  </si>
  <si>
    <t>Cañaveral  -  El Macho</t>
  </si>
  <si>
    <t>SUBTOTAL PIJAO</t>
  </si>
  <si>
    <t>Mesa Baja  -  Arauca</t>
  </si>
  <si>
    <t>Quimbaya</t>
  </si>
  <si>
    <t>Mesa Baja  -  El Susurro  -  Brasilia</t>
  </si>
  <si>
    <t>Mesa Baja  -  Puerto Lopez  -  Tesorito</t>
  </si>
  <si>
    <t>El Laurel  -  El Macho  -  La Calabria</t>
  </si>
  <si>
    <t>Trocadero  -  Romboi</t>
  </si>
  <si>
    <t>Quimbaya  -  La Montaña  -  Puerto Alejandria</t>
  </si>
  <si>
    <t>Quimbaya  -  Mesa Baja</t>
  </si>
  <si>
    <t>El Jazmin  -  El Istmo</t>
  </si>
  <si>
    <t>La Mariela  -  Alto de Las Brisas</t>
  </si>
  <si>
    <t>Las Brisas  -  La Carmelita</t>
  </si>
  <si>
    <t>La Brisas  -  La Palma  -  Empalme Via Filandia</t>
  </si>
  <si>
    <t>SUBTOTAL QUIMBAYA</t>
  </si>
  <si>
    <t>Luna Park  -  La Nubia</t>
  </si>
  <si>
    <t>Salento</t>
  </si>
  <si>
    <t>Palestina  -  Salento</t>
  </si>
  <si>
    <t>Buenos Aires  -  Navarco Alto  -  Ventiaderos</t>
  </si>
  <si>
    <t>Salento - Reten Forestal</t>
  </si>
  <si>
    <t>Cocora  -  Romerales</t>
  </si>
  <si>
    <t>SUBTOTAL SALENTO</t>
  </si>
  <si>
    <t>SUBTOTAL QUINDIO</t>
  </si>
  <si>
    <t>El Garaje  -  La Sonadora</t>
  </si>
  <si>
    <t>Santa Rosa de Cabal</t>
  </si>
  <si>
    <t>Rio Otun  -  Puente Alban  -  La Maria</t>
  </si>
  <si>
    <t>Rio Otun  -  Vereda San Marcos</t>
  </si>
  <si>
    <t>SUBTOTAL SANTA ROSA DE CABAL</t>
  </si>
  <si>
    <t>Napoles   -  La Sirena</t>
  </si>
  <si>
    <t>Columbia  -  Caucaya</t>
  </si>
  <si>
    <t>Belen de Umbria</t>
  </si>
  <si>
    <t>Santa Teresita  -  El Muñeco</t>
  </si>
  <si>
    <t>SUBTOTAL BELEN DE UMBRIA</t>
  </si>
  <si>
    <t>Santander</t>
  </si>
  <si>
    <t>Aguada  -  Guacamayo</t>
  </si>
  <si>
    <t>Aguada</t>
  </si>
  <si>
    <t>Aguada -  Agua Sucia - Mamaruca</t>
  </si>
  <si>
    <t>SUBTOTAL AGUADA</t>
  </si>
  <si>
    <t>Albania - Poveda  -  La Palma -  San Antonio de Leones</t>
  </si>
  <si>
    <t>Carretero  - Utapa - Pte Blanco -  El Seis</t>
  </si>
  <si>
    <t>La Toma -  Corregidor</t>
  </si>
  <si>
    <t>Aratoca</t>
  </si>
  <si>
    <t>SUBTOTAL ARATOCA</t>
  </si>
  <si>
    <t>Central a Veredas Buenavista Y Pozo Negro</t>
  </si>
  <si>
    <t>Barichara -  Butaregua</t>
  </si>
  <si>
    <t>Barichara</t>
  </si>
  <si>
    <t>Guane  -  Regadillo</t>
  </si>
  <si>
    <t>Luvigara - Guanenta</t>
  </si>
  <si>
    <t>SUBTOTAL BARICHARA</t>
  </si>
  <si>
    <t>K 87  - Yacaranda -  Cano Jeringa</t>
  </si>
  <si>
    <t>Barracabermeja</t>
  </si>
  <si>
    <t>SUBTOTAL BARRANCABERMEJA</t>
  </si>
  <si>
    <t>La Chirle - Resumidero - Laguna Negra</t>
  </si>
  <si>
    <t>Bolivar -  La Chirle - Sabanagrande</t>
  </si>
  <si>
    <t>Bolivar - Sucre</t>
  </si>
  <si>
    <t>Carcasi -  La Leona  -  Alto Siachoque</t>
  </si>
  <si>
    <t>Carcasi</t>
  </si>
  <si>
    <t>Carcasi - Tobal -  El Reposo</t>
  </si>
  <si>
    <t>SUBTOTAL CARCASI</t>
  </si>
  <si>
    <t>Cepita  -  Pescadito  -  Los Laureles</t>
  </si>
  <si>
    <t xml:space="preserve"> Puerto Escondido</t>
  </si>
  <si>
    <t>La Rica -  Puerto Lopez  -  Tierradentro</t>
  </si>
  <si>
    <t>Puerto Libertador   -  El Brillante</t>
  </si>
  <si>
    <t>Puerto Libertador  -  La Rica  -  Juan Jose</t>
  </si>
  <si>
    <t xml:space="preserve">Puerto Libertadores  -  Corozalito </t>
  </si>
  <si>
    <t>Puerto Libertadores  -  San Juan</t>
  </si>
  <si>
    <t>SUBTOTAL PUERTO LIBERTADOR</t>
  </si>
  <si>
    <t>Apartada Villa Nueva</t>
  </si>
  <si>
    <t>Purisima</t>
  </si>
  <si>
    <t>Aserradero  -  Joval</t>
  </si>
  <si>
    <t>Los Corrales  -  Arroyo Hondo</t>
  </si>
  <si>
    <t xml:space="preserve">Purisima  -  Aserradero </t>
  </si>
  <si>
    <t>SUBTOTAL PURISIMA</t>
  </si>
  <si>
    <t>Sahagun  -  Catalina</t>
  </si>
  <si>
    <t>Sahagun</t>
  </si>
  <si>
    <t>Bajo Grande  -  Colomboy</t>
  </si>
  <si>
    <t>Catalina  -  Piza Flores</t>
  </si>
  <si>
    <t>Sahagun  -  Sabaneta  -  Limites</t>
  </si>
  <si>
    <t>Troncal  -  El Olivo</t>
  </si>
  <si>
    <t>Troncal  -  Laguneta</t>
  </si>
  <si>
    <t>Sahagun - Cienaga Oro</t>
  </si>
  <si>
    <t>Catalina  -  La Union</t>
  </si>
  <si>
    <t>Sahagun - San Marcos</t>
  </si>
  <si>
    <t>SUBTOTAL SAHAGUN</t>
  </si>
  <si>
    <t>Malanoche  -  Cruz Del Guayabo  -  El Banco</t>
  </si>
  <si>
    <t>San Andres de Sotavento</t>
  </si>
  <si>
    <t>San Andres  -  Cruz del Guayabo</t>
  </si>
  <si>
    <t>San Andres - Plaza Bonita</t>
  </si>
  <si>
    <t>San Andres  -  Carretos</t>
  </si>
  <si>
    <t>Tuchin  -  Nueva Estrella</t>
  </si>
  <si>
    <t>Tuchin  -  Cerro Visales  -  Flechas</t>
  </si>
  <si>
    <t>La Ye  -  Nueva Esperanza</t>
  </si>
  <si>
    <t>Nueva Esperanza  -  Cruz Chiquita  -  Tolima</t>
  </si>
  <si>
    <t>Flechas  -  Bomba  -  Huertas</t>
  </si>
  <si>
    <t>SUBTOTAL SAN ANDRES DE SOTAVENTO</t>
  </si>
  <si>
    <t>La Ye  -  Playa Blanca</t>
  </si>
  <si>
    <t>San Antero</t>
  </si>
  <si>
    <t>San Antero  -  Cispata</t>
  </si>
  <si>
    <t>Lorica  -  Tijereta</t>
  </si>
  <si>
    <t xml:space="preserve">San Antero </t>
  </si>
  <si>
    <t>SUBTOTAL SAN ANTERO</t>
  </si>
  <si>
    <t>Junin  -  Barcelona</t>
  </si>
  <si>
    <t>Central - Vista Hermosa - Los Micos - Peñas Blancas</t>
  </si>
  <si>
    <t>Escuela Angostura - Vda Los Micos</t>
  </si>
  <si>
    <t>Escuela La Glorieta - Escuela a Los Micos</t>
  </si>
  <si>
    <t>La Y Peñas Blancas -  Costa Rica</t>
  </si>
  <si>
    <t>Trocha 32</t>
  </si>
  <si>
    <t>Cruce al Vergel - Escuela Caño Claro</t>
  </si>
  <si>
    <t>El Vergel - Escuela Alto El Tigre</t>
  </si>
  <si>
    <t>San  Juan de Arama - Escuela Las Brisas</t>
  </si>
  <si>
    <t>SUBTOTAL SAN JUAN DE ARAMA</t>
  </si>
  <si>
    <t>Central San Martin - Vda El Viso - Antigua A Granada</t>
  </si>
  <si>
    <t>Central Granada - Llano Grande Rincón De Puerto Bolivar - Puerto Limón</t>
  </si>
  <si>
    <t>San Martin -  La Novilla - Rodrilandia</t>
  </si>
  <si>
    <t>San Martin - La Guardiana - Rio Camoa</t>
  </si>
  <si>
    <t>Central San Martin - La Nohora -  Cuatro Caminos</t>
  </si>
  <si>
    <t>San Martin - El Merey - Gualas - Bajo Camoa</t>
  </si>
  <si>
    <t>Cruce Al Merey - La Pascualera</t>
  </si>
  <si>
    <t>La Concepción - La Cumbre</t>
  </si>
  <si>
    <t>Villavicencio</t>
  </si>
  <si>
    <t>Las Mercedes - La Unión</t>
  </si>
  <si>
    <t>Las Mercedes - Rionegro</t>
  </si>
  <si>
    <t>Rio Ocoa - San Luis de Ocoa</t>
  </si>
  <si>
    <t>Ocoa  -  San Juan de Ocoa</t>
  </si>
  <si>
    <t>Villavicencio  -  Rio Ocoa  -  El Cocuy</t>
  </si>
  <si>
    <t>Central Apiay  -  Conventos  - Peralonso</t>
  </si>
  <si>
    <t>Alto Pompeya  -  Mateyuca</t>
  </si>
  <si>
    <t>Central Puerto Lopez -  Puerto Colombia</t>
  </si>
  <si>
    <t>Central Bogota -  Patio Bonito  -  Cornetal Bajo</t>
  </si>
  <si>
    <t>Central Bogota - Servita - La Libertad</t>
  </si>
  <si>
    <t>Bavaria - Vda Pte Abadia -  San Cristobal</t>
  </si>
  <si>
    <t>Central Restrepo -  San Jose Santa Teresa Monforth</t>
  </si>
  <si>
    <t>SUBTOTAL VILLAVENCIO</t>
  </si>
  <si>
    <t>Trocha 30</t>
  </si>
  <si>
    <t>Vistahermosa</t>
  </si>
  <si>
    <t>Trocha 28</t>
  </si>
  <si>
    <t>Trocha 26</t>
  </si>
  <si>
    <t>Trocha 22</t>
  </si>
  <si>
    <t>Trocha La Comunitaria</t>
  </si>
  <si>
    <t>Trocha 20</t>
  </si>
  <si>
    <t>Trocha 18</t>
  </si>
  <si>
    <t>Trocha 14</t>
  </si>
  <si>
    <t>Vista Hermosa -  Rio Cunimia</t>
  </si>
  <si>
    <t>Central Piñalito - Caño Jamuco</t>
  </si>
  <si>
    <t>Trocha 10</t>
  </si>
  <si>
    <t>Trocha 5</t>
  </si>
  <si>
    <t>La Y - Pueblo Seco - El Darien</t>
  </si>
  <si>
    <t>SUBTOTAL VISTAHERMOSA</t>
  </si>
  <si>
    <t>SUBTOTAL META</t>
  </si>
  <si>
    <t>Nte de Stder</t>
  </si>
  <si>
    <t>Abrego - Capitan Largo</t>
  </si>
  <si>
    <t>Abrego</t>
  </si>
  <si>
    <t>Abrego -  El Otro Lado</t>
  </si>
  <si>
    <t>SUBTOTAL ABREGO</t>
  </si>
  <si>
    <t>Bochalema - Miraflores</t>
  </si>
  <si>
    <t>Bochalema</t>
  </si>
  <si>
    <t>La Cuchilla - La Montuosa</t>
  </si>
  <si>
    <t>SUBTOTAL BOCHALEMA</t>
  </si>
  <si>
    <t>Bucarasica - Agua Blanca</t>
  </si>
  <si>
    <t>Bucarasica</t>
  </si>
  <si>
    <t>SUBTOTAL BUCARASICA</t>
  </si>
  <si>
    <t>Cacota - Licaligua</t>
  </si>
  <si>
    <t>Cacota</t>
  </si>
  <si>
    <t>SUBTOTAL CACOTA</t>
  </si>
  <si>
    <t>La Escuela Ramirez - La Piñuela</t>
  </si>
  <si>
    <t>Cachira</t>
  </si>
  <si>
    <t>SUBTOTAL CACHIRA</t>
  </si>
  <si>
    <t>Mata de Eneas  -  Cartagenita - La Trinidad</t>
  </si>
  <si>
    <t>Convencion</t>
  </si>
  <si>
    <t>Convencion - La Vega - El Guamal - Piedecuesta</t>
  </si>
  <si>
    <t>La Esperanza - San Cayetano - Balcones</t>
  </si>
  <si>
    <t>SUBTOTAL CONVENCION</t>
  </si>
  <si>
    <t>Bajo Guaramito - La Frontera</t>
  </si>
  <si>
    <t>Cucuta</t>
  </si>
  <si>
    <t>La Punta - Banco de Arena - Vigilancia</t>
  </si>
  <si>
    <t>Agua Clara - Bajo Guaramito</t>
  </si>
  <si>
    <t>La Central - Cambulos</t>
  </si>
  <si>
    <t>Paso de Los Rios -  La Anita</t>
  </si>
  <si>
    <t>Agua Clara - La Javilla</t>
  </si>
  <si>
    <t>SUBTOTAL CUCUTA</t>
  </si>
  <si>
    <t>Cucutilla - Sisavita</t>
  </si>
  <si>
    <t>Cucutilla</t>
  </si>
  <si>
    <t>SUBTOTAL CUCUTILLA</t>
  </si>
  <si>
    <t>La Colorada - La Urengue</t>
  </si>
  <si>
    <t>Chinacota</t>
  </si>
  <si>
    <t>SUBTOTAL CHINACOTA</t>
  </si>
  <si>
    <t>El Salado - Burgua - Los Patos</t>
  </si>
  <si>
    <t>Chitaga</t>
  </si>
  <si>
    <t>Las Piedras - Quicuyes</t>
  </si>
  <si>
    <t>Ramal La Pamita</t>
  </si>
  <si>
    <t>Prados - Cornejo</t>
  </si>
  <si>
    <t>SUBTOTAL CHITAGA</t>
  </si>
  <si>
    <t>Durania - Morreton - El Cilindro</t>
  </si>
  <si>
    <t>Durania</t>
  </si>
  <si>
    <t>Puente Ospina - Hato Viejo</t>
  </si>
  <si>
    <t>La Tienda -  Cuajadora</t>
  </si>
  <si>
    <t>SUBTOTAL DURANIA</t>
  </si>
  <si>
    <t>Guamalito - Culebrita - Santa Ines</t>
  </si>
  <si>
    <t>El Carmen</t>
  </si>
  <si>
    <t>La Culebra - Chane - Pan de Azucar</t>
  </si>
  <si>
    <t>El Zulia</t>
  </si>
  <si>
    <t>El Mamon - Campo Alicia - La Estacion</t>
  </si>
  <si>
    <t>La Central - Vereda Camilandia</t>
  </si>
  <si>
    <t>Paso del Puente Rosi  -  San Nicolas</t>
  </si>
  <si>
    <t>Sopetran</t>
  </si>
  <si>
    <t>Santa Rita  -  El Pomar</t>
  </si>
  <si>
    <t>SUBTOTAL SOPETRAN</t>
  </si>
  <si>
    <t>La Lorena  -  Maraton</t>
  </si>
  <si>
    <t>Tamesis</t>
  </si>
  <si>
    <t>Puente La Mesa  -  Esc. La Alacena</t>
  </si>
  <si>
    <t>Vallecitos  -  La Mama  -  Palermo</t>
  </si>
  <si>
    <t>SUBTOTAL TAMESIS</t>
  </si>
  <si>
    <t>El Doce  -  Barro Blanco  -  El Calvario</t>
  </si>
  <si>
    <t>Taraza</t>
  </si>
  <si>
    <t>SUBTOTAL TARAZA</t>
  </si>
  <si>
    <t>La Linda  -  La Germania</t>
  </si>
  <si>
    <t>Tarso</t>
  </si>
  <si>
    <t>SUBTOTAL TARSO</t>
  </si>
  <si>
    <t>Las Brisas  -  Helechales</t>
  </si>
  <si>
    <t>Toledo</t>
  </si>
  <si>
    <t>SUBTOTAL TOLEDO</t>
  </si>
  <si>
    <t>Currulao  -  Nueva Antioquia</t>
  </si>
  <si>
    <t>Turbo</t>
  </si>
  <si>
    <t>El Dos  -  Tulapa</t>
  </si>
  <si>
    <t>Vias Internas de Coldesa Puerto Cesar</t>
  </si>
  <si>
    <t>SUBTOTAL TURBO</t>
  </si>
  <si>
    <t>El Tigre  -  Santa Isabel</t>
  </si>
  <si>
    <t>Urrao</t>
  </si>
  <si>
    <t>SUBTOTAL URRAO</t>
  </si>
  <si>
    <t>Tres Esquinas  -  El Guayabo</t>
  </si>
  <si>
    <t>Valparaiso</t>
  </si>
  <si>
    <t>SUBTOTAL VALPARAISO</t>
  </si>
  <si>
    <t>Remolino  -  El Rincon</t>
  </si>
  <si>
    <t>Venecia</t>
  </si>
  <si>
    <t>Venecia  -  Sinifana</t>
  </si>
  <si>
    <t>SUBTOTAL VENECIA</t>
  </si>
  <si>
    <t>Yali  -  El Humo</t>
  </si>
  <si>
    <t>Yali</t>
  </si>
  <si>
    <t>Puerto Estafa  -  Malabrigo</t>
  </si>
  <si>
    <t>SUBTOTAL YALI</t>
  </si>
  <si>
    <t>El Cedro  -  La Esmeralda</t>
  </si>
  <si>
    <t>Yolombo</t>
  </si>
  <si>
    <t>Yolombo  -  El Rubi</t>
  </si>
  <si>
    <t>Yolombo  -  La Gergona</t>
  </si>
  <si>
    <t>Yolombo  -  Pantanillo</t>
  </si>
  <si>
    <t>SUBTOTAL YOLOMBO</t>
  </si>
  <si>
    <t>No Te Pases  -  El Taladro</t>
  </si>
  <si>
    <t>Yondo</t>
  </si>
  <si>
    <t>SUBTOTAL YONDO</t>
  </si>
  <si>
    <t>SUBTOTAL ANTIOQUIA</t>
  </si>
  <si>
    <t>Arauca</t>
  </si>
  <si>
    <t>Rincon Hondo  -  Betoyes -  Cravo Norte</t>
  </si>
  <si>
    <t>Tame</t>
  </si>
  <si>
    <t>Palmarito  -  La Paz</t>
  </si>
  <si>
    <t>SUBTOTAL TAME</t>
  </si>
  <si>
    <t>Arauquita  -  Aguachica</t>
  </si>
  <si>
    <t>Arauquita</t>
  </si>
  <si>
    <t>SUBTOTAL ARAUQUITA</t>
  </si>
  <si>
    <t>SUBTOTAL ARAUCA</t>
  </si>
  <si>
    <t>Bolivar</t>
  </si>
  <si>
    <t>Puerto Venecia  -  Tiquisio</t>
  </si>
  <si>
    <t>Achi</t>
  </si>
  <si>
    <t>Achi  -  Los Nisperos  -  Majagual</t>
  </si>
  <si>
    <t>Rio Nuevo  -  La Bomba</t>
  </si>
  <si>
    <t>SUBTOTAL ACHI</t>
  </si>
  <si>
    <t>Barranco de Loba  -  Alto del Rosario</t>
  </si>
  <si>
    <t>Altos del Rosario</t>
  </si>
  <si>
    <t>SUBTOTAL ALTOS DEL ROSARIO</t>
  </si>
  <si>
    <t>Arenal  -  La Conformidad</t>
  </si>
  <si>
    <t>Arenal</t>
  </si>
  <si>
    <t>Buenavista  -  Arenal  -  Norosi</t>
  </si>
  <si>
    <t>SUBTOTAL ARENAL</t>
  </si>
  <si>
    <t>Arjona  -  Bayano</t>
  </si>
  <si>
    <t>Arjona</t>
  </si>
  <si>
    <t>Arjona  -  Las Piedras</t>
  </si>
  <si>
    <t>Arjona  -  Rocha</t>
  </si>
  <si>
    <t>SUBTOTAL ARJONA</t>
  </si>
  <si>
    <t>Los Papayos  -  El Sudan</t>
  </si>
  <si>
    <t>Barranco de Loba - Puerto Rico</t>
  </si>
  <si>
    <t>Barranco de Loba  -  Norosi</t>
  </si>
  <si>
    <t>Barranco de Loba - Magangue</t>
  </si>
  <si>
    <t>Cañate  -  La Pacha</t>
  </si>
  <si>
    <t>Barranco de Loba</t>
  </si>
  <si>
    <t>Barranco de Loba  -  San Antonio</t>
  </si>
  <si>
    <t>SUBTOTAL BARRANCO DE LOBA</t>
  </si>
  <si>
    <t>Via Calamar Barranco Vieja  -  Barranca Nueva</t>
  </si>
  <si>
    <t>Calamar</t>
  </si>
  <si>
    <t>Barranca Vieja  -  Yucal</t>
  </si>
  <si>
    <t>Via Mahates Calamar  -  Machado</t>
  </si>
  <si>
    <t>Via Arroyo Hondo Sato  -  Ramal El Pilon</t>
  </si>
  <si>
    <t>Via Mahates Arroyo Hondo  -  Sato</t>
  </si>
  <si>
    <t>Arroyo Hondo  -  Hato Viejo  -  Higueretal</t>
  </si>
  <si>
    <t>SUBTOTAL CALAMAR</t>
  </si>
  <si>
    <t>Carmen  -  Caracoli  -  Ramal Raizal</t>
  </si>
  <si>
    <t>SUBTOTAL NORTE DE SANTANDER</t>
  </si>
  <si>
    <t>04401</t>
  </si>
  <si>
    <t>Berruecos - Santa Rosa</t>
  </si>
  <si>
    <t>Arboleda</t>
  </si>
  <si>
    <t>04403</t>
  </si>
  <si>
    <t>Berruecos - Martin</t>
  </si>
  <si>
    <t>04404</t>
  </si>
  <si>
    <t>Berruecos -  La Hermita</t>
  </si>
  <si>
    <t>04405</t>
  </si>
  <si>
    <t>El Arenal  -  La Union</t>
  </si>
  <si>
    <t>SUBTOTAL ARBOLEDA</t>
  </si>
  <si>
    <t>02001</t>
  </si>
  <si>
    <t>Altaquer - Vegas</t>
  </si>
  <si>
    <t>Barbacoas</t>
  </si>
  <si>
    <t>02002</t>
  </si>
  <si>
    <t>Barbacoas - Payan</t>
  </si>
  <si>
    <t>SUBTOTAL BARBACOAS</t>
  </si>
  <si>
    <t>05301</t>
  </si>
  <si>
    <t>La Esperanza - Santa Rosa</t>
  </si>
  <si>
    <t>05302</t>
  </si>
  <si>
    <t>Belen - Genova</t>
  </si>
  <si>
    <t>05303</t>
  </si>
  <si>
    <t>El Macal - Escuela</t>
  </si>
  <si>
    <t>04501</t>
  </si>
  <si>
    <t>Buesaco - Veracruz - San Ignacio</t>
  </si>
  <si>
    <t>Buesaco</t>
  </si>
  <si>
    <t>SUBTOTAL BUESACO</t>
  </si>
  <si>
    <t>03318</t>
  </si>
  <si>
    <t>La Tebaida - Moravia</t>
  </si>
  <si>
    <t>Chachagüi</t>
  </si>
  <si>
    <t>SUBTOTAL CHACHAGUI</t>
  </si>
  <si>
    <t>05201</t>
  </si>
  <si>
    <t>Genova - Santa Rosa</t>
  </si>
  <si>
    <t>Colon (Genova)</t>
  </si>
  <si>
    <t>05202</t>
  </si>
  <si>
    <t>Villanueva -  La Plata - Contadero</t>
  </si>
  <si>
    <t>SUBTOTAL COLON (GENOVA)</t>
  </si>
  <si>
    <t>02701</t>
  </si>
  <si>
    <t>Consaca - Veracruz - Guaitara</t>
  </si>
  <si>
    <t>Consaca</t>
  </si>
  <si>
    <t>02702</t>
  </si>
  <si>
    <t>El Salado - Campamento</t>
  </si>
  <si>
    <t>SUBTOTAL CONSACA</t>
  </si>
  <si>
    <t>01201</t>
  </si>
  <si>
    <t>Iscuazan - San Jose - Panamericana</t>
  </si>
  <si>
    <t>Contadero</t>
  </si>
  <si>
    <t>SUBTOTAL CONTADERO</t>
  </si>
  <si>
    <t>01601</t>
  </si>
  <si>
    <t>Quebrada Tequis - Bellavista</t>
  </si>
  <si>
    <t>01602</t>
  </si>
  <si>
    <t>Los Arrayanes - Cordoba</t>
  </si>
  <si>
    <t>00301</t>
  </si>
  <si>
    <t>Chiles - El Tambo</t>
  </si>
  <si>
    <t>Cumbal</t>
  </si>
  <si>
    <t>00302</t>
  </si>
  <si>
    <t>El Tambo - San Felipe</t>
  </si>
  <si>
    <t>00303</t>
  </si>
  <si>
    <t>Panamericana - Carlosama</t>
  </si>
  <si>
    <t>00304</t>
  </si>
  <si>
    <t>Cumbal - La Laguna - Miraflores</t>
  </si>
  <si>
    <t>00305</t>
  </si>
  <si>
    <t>K4  -  La Boyera</t>
  </si>
  <si>
    <t>00306</t>
  </si>
  <si>
    <t>La Boyera  -  Carret. Panama  -  Carlosama</t>
  </si>
  <si>
    <t>00307</t>
  </si>
  <si>
    <t>Cascarillo  -  San Felipe  -  Tiuquer  -  San Juan</t>
  </si>
  <si>
    <t>SUBTOTAL CUMBAL</t>
  </si>
  <si>
    <t>03801</t>
  </si>
  <si>
    <t>Pizanda - Aminda</t>
  </si>
  <si>
    <t>Cumbitara</t>
  </si>
  <si>
    <t>03802</t>
  </si>
  <si>
    <t>Pizanda - Cumbitara</t>
  </si>
  <si>
    <t>SUBTOTAL CUMBITARA</t>
  </si>
  <si>
    <t>05001</t>
  </si>
  <si>
    <t>El Rosario - Rincon</t>
  </si>
  <si>
    <t>El Rosario</t>
  </si>
  <si>
    <t>05002</t>
  </si>
  <si>
    <t>Remolino - El Rosario</t>
  </si>
  <si>
    <t>SUBTOTAL EL ROSARIO</t>
  </si>
  <si>
    <t>04701</t>
  </si>
  <si>
    <t>Las Mesas - La Florida - Altamira</t>
  </si>
  <si>
    <t>El Tablon</t>
  </si>
  <si>
    <t>04702</t>
  </si>
  <si>
    <t>La Victoria -  Aponte</t>
  </si>
  <si>
    <t>SUBTOTAL EL TABLON</t>
  </si>
  <si>
    <t>04001</t>
  </si>
  <si>
    <t>Capuli - Matituy</t>
  </si>
  <si>
    <t>03101</t>
  </si>
  <si>
    <t>Guapuscal Alto - La Vega</t>
  </si>
  <si>
    <t>Funes</t>
  </si>
  <si>
    <t>SUBTOTAL FUNES</t>
  </si>
  <si>
    <t>00401</t>
  </si>
  <si>
    <t>San Jose - La Victoria - Guachucal</t>
  </si>
  <si>
    <t>Guachucal</t>
  </si>
  <si>
    <t>00402</t>
  </si>
  <si>
    <t>Guachucal - Rivera - Chapud - Colimba</t>
  </si>
  <si>
    <t>00403</t>
  </si>
  <si>
    <t>Colimba - La Verbena</t>
  </si>
  <si>
    <t>00404</t>
  </si>
  <si>
    <t>Praga - Buenos Aires</t>
  </si>
  <si>
    <t>Los Cauchos - Las Pavas</t>
  </si>
  <si>
    <t>Mesitas - Mora</t>
  </si>
  <si>
    <t>Aipe - San Diego</t>
  </si>
  <si>
    <t>Palco - San Isidro</t>
  </si>
  <si>
    <t>El Callejon - El Pata</t>
  </si>
  <si>
    <t>Aipe - La Cinta - Potreritos</t>
  </si>
  <si>
    <t>San Alfonso - La Troncal</t>
  </si>
  <si>
    <t>SUBTOTAL AIPE</t>
  </si>
  <si>
    <t>Algeciras - La Arcadia - El Toro</t>
  </si>
  <si>
    <t>Algeciras</t>
  </si>
  <si>
    <t>El Paraiso - El Roble</t>
  </si>
  <si>
    <t>Paraiso - Termopilas</t>
  </si>
  <si>
    <t>Algeciras - El Paraiso</t>
  </si>
  <si>
    <t>El Diamante - El Naranjo</t>
  </si>
  <si>
    <t>Aguas Claras - Santana - Ramos</t>
  </si>
  <si>
    <t>Algeciras - Quebradon Sur</t>
  </si>
  <si>
    <t>Santa Lucia - San Pablo</t>
  </si>
  <si>
    <t>La Arcadia - San Antonio</t>
  </si>
  <si>
    <t>Betania - Aguas Negras</t>
  </si>
  <si>
    <t>Quebradon - Libano - Oriente - Paraiso</t>
  </si>
  <si>
    <t>SUBTOTAL ALGECIRAS</t>
  </si>
  <si>
    <t>Baraya - El Olimpo  - Doche</t>
  </si>
  <si>
    <t>Baraya</t>
  </si>
  <si>
    <t>Baraya - La Troja  -  Troja Baja</t>
  </si>
  <si>
    <t>La Troja - La Vega - San Pablo - Miramar</t>
  </si>
  <si>
    <t>Hotel - La Troja</t>
  </si>
  <si>
    <t>Baraya - Laureles - Rionegro</t>
  </si>
  <si>
    <t>El Salero - La Batalla - La Parada</t>
  </si>
  <si>
    <t>SUBTOTAL BARAYA</t>
  </si>
  <si>
    <t>La Sardinata - Alto Bejucal</t>
  </si>
  <si>
    <t>Campo Alegre</t>
  </si>
  <si>
    <t>Alto Piravante - Las Pavas</t>
  </si>
  <si>
    <t>Campoalegre - El Tabor - El Roble</t>
  </si>
  <si>
    <t>San Isidro - Miraflores</t>
  </si>
  <si>
    <t xml:space="preserve">Campo Alegre </t>
  </si>
  <si>
    <t>Campoalegre - San Isidro</t>
  </si>
  <si>
    <t>La Vega - Chia - El Roble</t>
  </si>
  <si>
    <t>SUBTOTAL CAMPO ALEGRE</t>
  </si>
  <si>
    <t>Carrasposo - La Vega</t>
  </si>
  <si>
    <t>Colombia</t>
  </si>
  <si>
    <t>San Marcos - Ambica</t>
  </si>
  <si>
    <t>San Antonio - Santana - San Emilio</t>
  </si>
  <si>
    <t>El Tablazo - Mongui</t>
  </si>
  <si>
    <t>SUBTOTAL COLOMBIA</t>
  </si>
  <si>
    <t>Caguancito - San Antonio del Pescado</t>
  </si>
  <si>
    <t>Garzon</t>
  </si>
  <si>
    <t>Caguan - Mocoa</t>
  </si>
  <si>
    <t>Miraflores - Los Medios</t>
  </si>
  <si>
    <t>San Gerardo - El Vergel - Alejandria</t>
  </si>
  <si>
    <t>San Miguel - Santa Marta</t>
  </si>
  <si>
    <t>Majo - Los Dindes</t>
  </si>
  <si>
    <t>Fatima - Los Pinos - El Meson</t>
  </si>
  <si>
    <t>Filo Guayabal - El Descanso</t>
  </si>
  <si>
    <t>La Paja - San Luis Trinidad</t>
  </si>
  <si>
    <t>El Recreo - Limites San Guillermo</t>
  </si>
  <si>
    <t>SUBTOTAL GARZON</t>
  </si>
  <si>
    <t>Juntas - Rodeo - Peñalosa - Potrerillos</t>
  </si>
  <si>
    <t>Gigante</t>
  </si>
  <si>
    <t>La Gran Via - La Ye - Santa Lucia</t>
  </si>
  <si>
    <t>La Ye - El Cogollo - El Guali</t>
  </si>
  <si>
    <t>La Bodega - Corozal - La Palma</t>
  </si>
  <si>
    <t>Pradera - Turin - Betania</t>
  </si>
  <si>
    <t>SUBTOTAL GIGANTE</t>
  </si>
  <si>
    <t>La Florida - Las Palmeras</t>
  </si>
  <si>
    <t>Puerto Nuevo - Villaviciosa</t>
  </si>
  <si>
    <t>Sartenejal - Corosal - Sinai</t>
  </si>
  <si>
    <t>Hobo - Estoracal</t>
  </si>
  <si>
    <t>Hobo</t>
  </si>
  <si>
    <t>SUBTOTAL HOBO</t>
  </si>
  <si>
    <t>Valencia de La Paz  - San Francisco</t>
  </si>
  <si>
    <t>Iquira</t>
  </si>
  <si>
    <t>Iquira - El Chaparro</t>
  </si>
  <si>
    <t>SUBTOTAL IQUIRA</t>
  </si>
  <si>
    <t>Plomadas - Capillas</t>
  </si>
  <si>
    <t>Isnos</t>
  </si>
  <si>
    <t>Central a Isnos - La Independencia</t>
  </si>
  <si>
    <t>Plomadas - Yarumal</t>
  </si>
  <si>
    <t>Cruce Mondeyal - Cienaga Grande</t>
  </si>
  <si>
    <t>Isnos - Mondeyal - La Laguna</t>
  </si>
  <si>
    <t>Delicias - Jerusalen - Sinai</t>
  </si>
  <si>
    <t>Cienaga Chiquita - Salto de Bordones</t>
  </si>
  <si>
    <t>Isnos - Belen</t>
  </si>
  <si>
    <t>Los Idolos - Granada</t>
  </si>
  <si>
    <t>Salem - Alto Junin</t>
  </si>
  <si>
    <t>SUBTOTAL ISNOS</t>
  </si>
  <si>
    <t>La Argentina - El Pencil</t>
  </si>
  <si>
    <t>La Argentina</t>
  </si>
  <si>
    <t>La Argentina - El Progreso</t>
  </si>
  <si>
    <t xml:space="preserve">La Argentina </t>
  </si>
  <si>
    <t>Mirador - Buenos Aires</t>
  </si>
  <si>
    <t>El Carmen - Quebrada Negra</t>
  </si>
  <si>
    <t>Puente Quebrada La Plata - Rosario - San Roque</t>
  </si>
  <si>
    <t>SUBTOTAL LA ARGENTINA</t>
  </si>
  <si>
    <t>Monserrate - La Mesa</t>
  </si>
  <si>
    <t>La Plata</t>
  </si>
  <si>
    <t>San Isidro - Monserrate</t>
  </si>
  <si>
    <t>La Plata - San Andres</t>
  </si>
  <si>
    <t>La Plata - Segoviana</t>
  </si>
  <si>
    <t>Cruce Belgica - Libano - Aguas Negras</t>
  </si>
  <si>
    <t>El Salado - Chilicambe</t>
  </si>
  <si>
    <t>Gallego - San Miguel - Santa Marta</t>
  </si>
  <si>
    <t>Belen - Cachipay - Tesorito - La Aurora</t>
  </si>
  <si>
    <t>Belen - La Reforma</t>
  </si>
  <si>
    <t>Cachipay - La Union</t>
  </si>
  <si>
    <t>Florida - Alto Rico</t>
  </si>
  <si>
    <t>La Plata - El Carmelo - Cerrito - La Estrella</t>
  </si>
  <si>
    <t>SUBTOTAL LA PLATA</t>
  </si>
  <si>
    <t>Patio Bonito - Cruce La Mesa</t>
  </si>
  <si>
    <t>Nataga</t>
  </si>
  <si>
    <t>Yarumal - Rionegro - Los Andes</t>
  </si>
  <si>
    <t>SUBTOTAL NATAGA</t>
  </si>
  <si>
    <t>San Luis - Chapinero</t>
  </si>
  <si>
    <t>Neiva</t>
  </si>
  <si>
    <t>Neiva - La Mojarra</t>
  </si>
  <si>
    <t>Cedral - Piedra Marcada - Yucales</t>
  </si>
  <si>
    <t>Cedral - El Colegio - Parte Alta</t>
  </si>
  <si>
    <t>03317</t>
  </si>
  <si>
    <t>La Pradera - Garces</t>
  </si>
  <si>
    <t>SUBTOTAL PASTO</t>
  </si>
  <si>
    <t>04101</t>
  </si>
  <si>
    <t>Remolino - Altamira - Policarpa</t>
  </si>
  <si>
    <t>Policarpa</t>
  </si>
  <si>
    <t>SUBTOTAL POLICARPA</t>
  </si>
  <si>
    <t>01502</t>
  </si>
  <si>
    <t>Potosi - Resguardo De Mueses - Cerro Gordo</t>
  </si>
  <si>
    <t>Potosi</t>
  </si>
  <si>
    <t>01503</t>
  </si>
  <si>
    <t>San Pedro - Sinai</t>
  </si>
  <si>
    <t>SUBTOTAL POTOSI</t>
  </si>
  <si>
    <t>00607</t>
  </si>
  <si>
    <t>Providencia - Guanama - Camellones</t>
  </si>
  <si>
    <t>Providencia</t>
  </si>
  <si>
    <t>SUBTOTAL PROVIDENCIA</t>
  </si>
  <si>
    <t>00901</t>
  </si>
  <si>
    <t>Pupiales - Miraflores - El Arrayan - Yanala</t>
  </si>
  <si>
    <t>Pupiales</t>
  </si>
  <si>
    <t>00902</t>
  </si>
  <si>
    <t>Pupiales - Aldana</t>
  </si>
  <si>
    <t>00903</t>
  </si>
  <si>
    <t>Chires Centro - Telpud - Caupueran</t>
  </si>
  <si>
    <t>00904</t>
  </si>
  <si>
    <t>Fuelamuesquer - Los Hornos</t>
  </si>
  <si>
    <t>00906</t>
  </si>
  <si>
    <t>Jose Maria Hernandez - Santa Lucia</t>
  </si>
  <si>
    <t>00907</t>
  </si>
  <si>
    <t>Tres Esquinas - Escuela San Marcos</t>
  </si>
  <si>
    <t>00908</t>
  </si>
  <si>
    <t>Pupiales - Casa Fria - Sapuyes</t>
  </si>
  <si>
    <t>SUBTOTAL PUPIALES</t>
  </si>
  <si>
    <t>00608</t>
  </si>
  <si>
    <t>San Francisco - Puente Tierra</t>
  </si>
  <si>
    <t>Samaniego</t>
  </si>
  <si>
    <t>02102</t>
  </si>
  <si>
    <t>Bolivar - Vergel</t>
  </si>
  <si>
    <t>02103</t>
  </si>
  <si>
    <t>Bonete - Providencia</t>
  </si>
  <si>
    <t>SUBTOTAL PIVIJAY</t>
  </si>
  <si>
    <t>La Balastrera - Lorena</t>
  </si>
  <si>
    <t>Nueva Granada</t>
  </si>
  <si>
    <t>Guamito - El Iran</t>
  </si>
  <si>
    <t>Tambora - Nueva Granada</t>
  </si>
  <si>
    <t>SUBTOTAL PLATO</t>
  </si>
  <si>
    <t>Remolino - Santa Rita</t>
  </si>
  <si>
    <t>Remolino</t>
  </si>
  <si>
    <t>SUBTOTAL REMOLINO</t>
  </si>
  <si>
    <t>Sabanas de San Angel</t>
  </si>
  <si>
    <t>Monterrubio - Placita</t>
  </si>
  <si>
    <t>Paraiso - Monterrubio</t>
  </si>
  <si>
    <t>Garrapata - Flores de Maria</t>
  </si>
  <si>
    <t>Flores de Maria - 4 Caminos</t>
  </si>
  <si>
    <t>4 Caminos - Pueblo Nuevo</t>
  </si>
  <si>
    <t>San Angel - 4 Caminos</t>
  </si>
  <si>
    <t xml:space="preserve">SUBTOTAL SABANAS DE SAN ANGEL </t>
  </si>
  <si>
    <t>Guaimaro - San Rafael</t>
  </si>
  <si>
    <t>San Sebastian - Los Galvis</t>
  </si>
  <si>
    <t>Los Galvis - La Pacha</t>
  </si>
  <si>
    <t>San Sebastian - El Seis</t>
  </si>
  <si>
    <t>Escudo San Sebastian</t>
  </si>
  <si>
    <t>San Zenon - San Fernando</t>
  </si>
  <si>
    <t>San Zenon</t>
  </si>
  <si>
    <t>San Zenon - Peñoncito</t>
  </si>
  <si>
    <t>Peñoncito - Troncoso - San Sebastian</t>
  </si>
  <si>
    <t>Janeiro - Angostura</t>
  </si>
  <si>
    <t>SUBTOTAL SAN ZENON</t>
  </si>
  <si>
    <t>San Fernando - Pijino - Cabrera</t>
  </si>
  <si>
    <t>Santa Ana</t>
  </si>
  <si>
    <t>SUBTOTAL SANTA ANA</t>
  </si>
  <si>
    <t>Central - Cordoba - Cincinati</t>
  </si>
  <si>
    <t>Santa Marta</t>
  </si>
  <si>
    <t>Cincinati - El Campano - Minca</t>
  </si>
  <si>
    <t>El Oriente - Minca</t>
  </si>
  <si>
    <t>La Cabaña - Tigrera</t>
  </si>
  <si>
    <t>Tigrera - Jamonacal</t>
  </si>
  <si>
    <t>Mendiguaca - La Sierra</t>
  </si>
  <si>
    <t>El Mamey - Rumichaca</t>
  </si>
  <si>
    <t>Las Flores - Paso del Mango - Troncal</t>
  </si>
  <si>
    <t>Bonda - Girocasaca</t>
  </si>
  <si>
    <t>Los Boquerones - San Isidro</t>
  </si>
  <si>
    <t>Quebrada Lisa - Mendiguaca</t>
  </si>
  <si>
    <t>Central Cordoba - Agua Linda</t>
  </si>
  <si>
    <t>Troncal Quebrada - El Sol</t>
  </si>
  <si>
    <t>SUBTOTAL SANTA MARTA</t>
  </si>
  <si>
    <t>Tenerife - La Montaña</t>
  </si>
  <si>
    <t>Tenerife</t>
  </si>
  <si>
    <t>Caño Sapayan Real - El Obispo</t>
  </si>
  <si>
    <t>SUBTOTAL TENERIFE</t>
  </si>
  <si>
    <t>Zapayán</t>
  </si>
  <si>
    <t>Punta de Piedra - Caño de Agua - Carreto</t>
  </si>
  <si>
    <t>Piedra de Moler - Capucho</t>
  </si>
  <si>
    <t>SUBTOTAL ZAPAYÁN</t>
  </si>
  <si>
    <t>Tucurinca - Ciudad Perdida</t>
  </si>
  <si>
    <t>Zona Bananera</t>
  </si>
  <si>
    <t>Sevilla - La Tal - Palomar</t>
  </si>
  <si>
    <t>Caño Mocho - Orihueca</t>
  </si>
  <si>
    <t>Orihueca - Rio Frio</t>
  </si>
  <si>
    <t>RioFrio - Carital</t>
  </si>
  <si>
    <t>El Mamey - La Olleta - Carital - La Unión</t>
  </si>
  <si>
    <t>SUBTOTAL ZONA BANANERA</t>
  </si>
  <si>
    <t>SUBTOTAL MAGDALENA</t>
  </si>
  <si>
    <t>Meta</t>
  </si>
  <si>
    <t>Cruce Troncal Al Viento - El Porvenir</t>
  </si>
  <si>
    <t>Rio Orotoy - Escuela El Retiro</t>
  </si>
  <si>
    <t>Acacias</t>
  </si>
  <si>
    <t xml:space="preserve">Central La Unión - Vereda San Juanito </t>
  </si>
  <si>
    <t>Escuela San Juanito - Escuela El Recreo</t>
  </si>
  <si>
    <t>Vereda Rancho Grande - Vereda Fresco  Valle</t>
  </si>
  <si>
    <t>Central San Carlos - Santa Rosa Orotoy</t>
  </si>
  <si>
    <t>Central San Carlos - Vereda El Triunfo</t>
  </si>
  <si>
    <t>Vereda Caño Hondo - Dinamarca</t>
  </si>
  <si>
    <t>Acacias Alto - Acacitas - San Cristobal</t>
  </si>
  <si>
    <t>Alto Acacitas - Las Palmeras</t>
  </si>
  <si>
    <t>Acacias - Escuela El Resguardo  - Montelibano</t>
  </si>
  <si>
    <t>Escuela El Resguardo - Vereda El Rosario</t>
  </si>
  <si>
    <t>Chichinene - Pesquero - Pajure - La Sierra</t>
  </si>
  <si>
    <t>San Pablo - El Diamante</t>
  </si>
  <si>
    <t>Central Acacias - Vereda Loma de San Juan</t>
  </si>
  <si>
    <t>Brisas del Guayuriba - El Pañuelo</t>
  </si>
  <si>
    <t>SUBTOTAL ACACIAS</t>
  </si>
  <si>
    <t>Central Cabuyaro - La Horqueta  -  Puerto Porfia</t>
  </si>
  <si>
    <t>Cabuyaro</t>
  </si>
  <si>
    <t>Central Cabuyaro -  Barranca De Upia</t>
  </si>
  <si>
    <t>Cabuyaro -  El Viso - Guayabal</t>
  </si>
  <si>
    <t>Cabuyaro - Rio Meta</t>
  </si>
  <si>
    <t>SUBTOTAL CABUYARO</t>
  </si>
  <si>
    <t>El Cruce - Sabanas del Rosario</t>
  </si>
  <si>
    <t>Castilla La Nueva</t>
  </si>
  <si>
    <t>SUBTOTAL CASTILLA LA NUEVA</t>
  </si>
  <si>
    <t>Rio Tonda - Escuela La Libertad</t>
  </si>
  <si>
    <t>Cubarral</t>
  </si>
  <si>
    <t>Jujuaro - Arrayanes - Puerto Gomez</t>
  </si>
  <si>
    <t>Entrada a Puerto Gomez - Vereda Aguas Claras</t>
  </si>
  <si>
    <t>Cubarral - Vereda El Vergel</t>
  </si>
  <si>
    <t>Cañola Cristalina - Vereda Mesa Redonda</t>
  </si>
  <si>
    <t>Cubarral - Rio Humadea - Escuela Montecristo</t>
  </si>
  <si>
    <t>SUBTOTAL CUBARAL</t>
  </si>
  <si>
    <t>Central Cumaral  -  San Joaquin</t>
  </si>
  <si>
    <t>Cumaral</t>
  </si>
  <si>
    <t>Cumaral - Guacavia</t>
  </si>
  <si>
    <t>Cementerio Cumaral -  El Yari</t>
  </si>
  <si>
    <t>Chepero -  Nepore -  Peri</t>
  </si>
  <si>
    <t>Chepero -  Escuela Cristalina</t>
  </si>
  <si>
    <t>Chepero -  Presentado</t>
  </si>
  <si>
    <t>Borinquen  -  El Encanto</t>
  </si>
  <si>
    <t>Borinquen  - Laguna Brava</t>
  </si>
  <si>
    <t>El Caibe  - San Nicolas</t>
  </si>
  <si>
    <t>Veracruz  -  Bocas Del Guavia</t>
  </si>
  <si>
    <t>SUBTOTAL CUMARAL</t>
  </si>
  <si>
    <t>San Bernardo  -  San Francisco</t>
  </si>
  <si>
    <t>El Calvario</t>
  </si>
  <si>
    <t>El Calvario  - Escuela Lourdes</t>
  </si>
  <si>
    <t>SUBTOTAL EL CALVARIO</t>
  </si>
  <si>
    <t>El Once - Yucape - Caño Rojo - La Española</t>
  </si>
  <si>
    <t>El Castillo</t>
  </si>
  <si>
    <t>El Castillo - El Once - Miravalles - Lucitania</t>
  </si>
  <si>
    <t>Puente La Cal - Vereda La Argelia</t>
  </si>
  <si>
    <t>SUBTOTAL GUAYABETAL</t>
  </si>
  <si>
    <t>Caño Elal - Escuela San Jose de Potreritos</t>
  </si>
  <si>
    <t>Gutierrez</t>
  </si>
  <si>
    <t>Gutierrez - Paramo de las Mercedes</t>
  </si>
  <si>
    <t>SUBTOTAL GUTIERREZ</t>
  </si>
  <si>
    <t>Jerusalen - Los Escaños</t>
  </si>
  <si>
    <t>Jerusalen</t>
  </si>
  <si>
    <t>SUBTOTAL JERUSALEN</t>
  </si>
  <si>
    <t>Salitre - Frailejonal - Jerusalen</t>
  </si>
  <si>
    <t>La Calera</t>
  </si>
  <si>
    <t>La Calera - Mundo Nuevo - Choachi</t>
  </si>
  <si>
    <t>La Calera - Vereda del Hato</t>
  </si>
  <si>
    <t>La Ramada - El Aji</t>
  </si>
  <si>
    <t>Tres Quebradas - Fomeque Guasca</t>
  </si>
  <si>
    <t>SUBTOTAL LA CALERA</t>
  </si>
  <si>
    <t>Anatoli - El Chilcal</t>
  </si>
  <si>
    <t>La Mesa</t>
  </si>
  <si>
    <t>Boca de Monte - Alto de Florez</t>
  </si>
  <si>
    <t>La Mesa - El Palmar</t>
  </si>
  <si>
    <t>Las Brisas -  Puente Ibañez</t>
  </si>
  <si>
    <t>Puerto Lleras - Bizerta</t>
  </si>
  <si>
    <t>Via Vallecito Cruce  -  Aguas Lindas</t>
  </si>
  <si>
    <t>SUBTOTAL SAN PABLO</t>
  </si>
  <si>
    <t>Santa Catalina  -  Peñique  -  Las Caras</t>
  </si>
  <si>
    <t>Santa Catalina</t>
  </si>
  <si>
    <t>Santa Catalina  -  a Santa Cruz</t>
  </si>
  <si>
    <t>Santa Catalina  -  Arroyo Grande</t>
  </si>
  <si>
    <t>Santa Catalina  -  Quita Calzon</t>
  </si>
  <si>
    <t>Arroyo Grande  -  Matarratones</t>
  </si>
  <si>
    <t>SUBTOTAL SANTA CATALINA</t>
  </si>
  <si>
    <t>Paralelo 38  -  Chirococo</t>
  </si>
  <si>
    <t>Santa Rosa</t>
  </si>
  <si>
    <t>Santa Rosa  -  Cañaveral  -  Cipacocoa</t>
  </si>
  <si>
    <t>Santa Rosa  -  Leoncito</t>
  </si>
  <si>
    <t>Paiba  -  Guriguri</t>
  </si>
  <si>
    <t>Santa Rosa  -  Chiricoco</t>
  </si>
  <si>
    <t>Santa Rosa  -  Tabacal  -  Central</t>
  </si>
  <si>
    <t>Santa Rosa  -  Polo Viejo</t>
  </si>
  <si>
    <t>Santa Rosa  -  Mamonal</t>
  </si>
  <si>
    <t>SUBTOTAL SANTA ROSA</t>
  </si>
  <si>
    <t>Santa Rosa  -  Via a Canelos - Cruce a Buenavista</t>
  </si>
  <si>
    <t>Santa Rosa del Sur</t>
  </si>
  <si>
    <t>Santa Rosa  -  Buenavista  -  Cruce Al Saltillo</t>
  </si>
  <si>
    <t>Santa Rosa  -  Via Canelos  -  Cruce A Primavera</t>
  </si>
  <si>
    <t>Santa Rosa  -  A Canelos</t>
  </si>
  <si>
    <t>Felidia  -  San Bernardo</t>
  </si>
  <si>
    <t>Cali - Dagua</t>
  </si>
  <si>
    <t>SUBTOTAL CALI</t>
  </si>
  <si>
    <t>Cristalina  -  Alto Cristalina</t>
  </si>
  <si>
    <t>Calima</t>
  </si>
  <si>
    <t>La Union  -  La Cristalina</t>
  </si>
  <si>
    <t>SUBTOTAL CALIMA</t>
  </si>
  <si>
    <t>El Carmelo  -  El Tiple</t>
  </si>
  <si>
    <t>Candelaria</t>
  </si>
  <si>
    <t>SUBTOTAL CANDELARIA</t>
  </si>
  <si>
    <t>Coloradas  -  El Guayabo</t>
  </si>
  <si>
    <t>Cartago</t>
  </si>
  <si>
    <t>SUBTOTAL CARTAGO</t>
  </si>
  <si>
    <t>El Carmen   -   Tocota</t>
  </si>
  <si>
    <t>Dagua</t>
  </si>
  <si>
    <t>Tocota  -   Jordan  -   Queremal</t>
  </si>
  <si>
    <t>Kilometro 19   -   Tocota</t>
  </si>
  <si>
    <t>El Palmar  -  Centella</t>
  </si>
  <si>
    <t>Loboguerrero  -  Atuncela</t>
  </si>
  <si>
    <t>SUBTOTAL DAGUA</t>
  </si>
  <si>
    <t>El Cairo  -  El Brillante</t>
  </si>
  <si>
    <t>El Cairo</t>
  </si>
  <si>
    <t>La Bodega  -  Alto Valencia</t>
  </si>
  <si>
    <t>La Carbonera  -  Alban</t>
  </si>
  <si>
    <t>SUBTOTAL EL CAIRO</t>
  </si>
  <si>
    <t>El Castillo  -  El Pomo  -  Cerrito Adentro</t>
  </si>
  <si>
    <t>El Cerrito</t>
  </si>
  <si>
    <t>El Paraiso  -  Tablones</t>
  </si>
  <si>
    <t>Puente Las Aguilas  -  Tenerife</t>
  </si>
  <si>
    <t>El Castillo  -  Escuela Barranco  -  Penjamo</t>
  </si>
  <si>
    <t>El Cerrito - Ginebra</t>
  </si>
  <si>
    <t>SUBTOTAL EL CERRITO</t>
  </si>
  <si>
    <t>Cielito  -  El Oro</t>
  </si>
  <si>
    <t>El Dovio</t>
  </si>
  <si>
    <t>SUBTOTAL EL DOVIO</t>
  </si>
  <si>
    <t>El Llanito - Pueblo Nuevo</t>
  </si>
  <si>
    <t>Florida</t>
  </si>
  <si>
    <t>Florida  -  La Diana  -  Herrera</t>
  </si>
  <si>
    <t>SUBTOTAL FLORIDA</t>
  </si>
  <si>
    <t>Crucero  -   La Liberia  -   Timba</t>
  </si>
  <si>
    <t>Jamundi</t>
  </si>
  <si>
    <t>SUBTOTAL JAMUNDI</t>
  </si>
  <si>
    <t>Dapa  -  La Ventura</t>
  </si>
  <si>
    <t>La Cumbre</t>
  </si>
  <si>
    <t>Lomitas  -  Crucero  -  La Maria</t>
  </si>
  <si>
    <t>Santa Ines Telecom</t>
  </si>
  <si>
    <t>SUBTOTAL LA CUMBRE</t>
  </si>
  <si>
    <t>La Union  -  La Despensa</t>
  </si>
  <si>
    <t>San Luis  -  La Ceferina</t>
  </si>
  <si>
    <t>Boyaca   -   Tablones</t>
  </si>
  <si>
    <t>Palmira</t>
  </si>
  <si>
    <t>Kilometro 40 (Via Ataco)   -   Juntas</t>
  </si>
  <si>
    <t>Toche   -   Combia</t>
  </si>
  <si>
    <t>Autopista Central  -  Guanabanal</t>
  </si>
  <si>
    <t>SUBTOTAL PALMIRA</t>
  </si>
  <si>
    <t>El Retiro   -   Bolo Azul   -   La Linea</t>
  </si>
  <si>
    <t>Pradera - Palmira</t>
  </si>
  <si>
    <t>SUBTOTAL PRADERA</t>
  </si>
  <si>
    <t>Alto del Oso  -  El Jardin  -  El Porvenir</t>
  </si>
  <si>
    <t>La Palma  -  Vigoroza  -  El Crucero</t>
  </si>
  <si>
    <t>Rio Frio</t>
  </si>
  <si>
    <t>SUBTOTAL RIO FRIO</t>
  </si>
  <si>
    <t>Sevilla  -  Cumbarco  -  Rio Barragan</t>
  </si>
  <si>
    <t>Sevilla</t>
  </si>
  <si>
    <t>SUBTOTAL SEVILLA</t>
  </si>
  <si>
    <t>La Quiebra  -  El Bosque</t>
  </si>
  <si>
    <t>Toro</t>
  </si>
  <si>
    <t>Toro  -  El Cedro</t>
  </si>
  <si>
    <t>SUBTOTAL TORO</t>
  </si>
  <si>
    <t>La Cristalina  -  Puente Rojo</t>
  </si>
  <si>
    <t>Trujillo</t>
  </si>
  <si>
    <t>Trujillo  -  Pueblo Nuevo  -  Dos Quebradas</t>
  </si>
  <si>
    <t>SUBTOTAL TRUJILLO</t>
  </si>
  <si>
    <t>La Marina  -  San Lorenzo</t>
  </si>
  <si>
    <t>Tulua</t>
  </si>
  <si>
    <t>San Rafael  -  Cocorna</t>
  </si>
  <si>
    <t>San Rafael  -  Puente Quemado</t>
  </si>
  <si>
    <t>SUBTOTAL TULUA</t>
  </si>
  <si>
    <t>Las Guacas  -  Miravalles</t>
  </si>
  <si>
    <t>Vijes</t>
  </si>
  <si>
    <t>SUBTOTAL VIJES</t>
  </si>
  <si>
    <t>Puente Tierra  -  La Virginia</t>
  </si>
  <si>
    <t>Yotoco</t>
  </si>
  <si>
    <t>SUBTOTAL YOTOCO</t>
  </si>
  <si>
    <t>SUBTOTAL VALLE</t>
  </si>
  <si>
    <t>TOTAL</t>
  </si>
  <si>
    <t>TOTALES</t>
  </si>
  <si>
    <t>El Tropezon - La Cristalina - La Esmeralda</t>
  </si>
  <si>
    <t>Santa Rosa Baja - Santa Rosa Alta - Puente La Amistad</t>
  </si>
  <si>
    <t>SUBTOTAL EL DORADO</t>
  </si>
  <si>
    <t>Trocha 9 - La Union del Ariari - Trocha 7</t>
  </si>
  <si>
    <t>Fuente de Oro</t>
  </si>
  <si>
    <t>Caño Bravo - Adorote - La Serrania</t>
  </si>
  <si>
    <t>Trocha 7 - Puerto Avichure</t>
  </si>
  <si>
    <t>Central Puerto Lleras - Puerto Mazo</t>
  </si>
  <si>
    <t>Trocha Cinco -  La Isla</t>
  </si>
  <si>
    <t>Trocha Tres</t>
  </si>
  <si>
    <t>Trocha 7 -  Puerto Nuevo -  La Cooperativa</t>
  </si>
  <si>
    <t>Trocha 7 -  La Cooperativa -  Rio Ariari</t>
  </si>
  <si>
    <t>La Cooperativa -  Bocas Del Guanayas</t>
  </si>
  <si>
    <t>Puerto Aljure -  Rio Ariari</t>
  </si>
  <si>
    <t>Central A Puerto Lleras -  Puerto Palma</t>
  </si>
  <si>
    <t>Puerto Santander - Rio Ariari</t>
  </si>
  <si>
    <t>Puerto Santander -  Caño Gordillo</t>
  </si>
  <si>
    <t>Central Fuente De Oro - El Porvenir - Rio Ariari</t>
  </si>
  <si>
    <t>Casa de Teja - Fical</t>
  </si>
  <si>
    <t>Simijaca</t>
  </si>
  <si>
    <t>Simijaca - La Linea</t>
  </si>
  <si>
    <t>Vereda don Lope - Rincon San Agustin</t>
  </si>
  <si>
    <t xml:space="preserve">Simijaca </t>
  </si>
  <si>
    <t>SUBTOTAL SIMIJACA</t>
  </si>
  <si>
    <t>Soacha - Vereda Fusunga</t>
  </si>
  <si>
    <t>Soacha</t>
  </si>
  <si>
    <t>SUBTOTAL SOACHA</t>
  </si>
  <si>
    <t>Chuscal - La Virgen - Rincon Santo</t>
  </si>
  <si>
    <t>Sopo</t>
  </si>
  <si>
    <t>Sopo - Guasca</t>
  </si>
  <si>
    <t>SUBTOTAL SOPO</t>
  </si>
  <si>
    <t>Matadero Municipal - Tausaquira - Santa Rosa</t>
  </si>
  <si>
    <t>Suesca</t>
  </si>
  <si>
    <t>Ovejeras - Los Arrayanes</t>
  </si>
  <si>
    <t>Suesca - Chitiva Alto</t>
  </si>
  <si>
    <t>Suesca - Chitiva Bajo</t>
  </si>
  <si>
    <t>Suesca - Torre de TV.</t>
  </si>
  <si>
    <t>SUBTOTAL SUESCA</t>
  </si>
  <si>
    <t>Supata - Escuela El Encantado - El Camellon</t>
  </si>
  <si>
    <t>Supata</t>
  </si>
  <si>
    <t>SUBTOTAL SUPATA</t>
  </si>
  <si>
    <t>Salitre - Llano Grande</t>
  </si>
  <si>
    <t>Tabio</t>
  </si>
  <si>
    <t>Tabio - Subachoque</t>
  </si>
  <si>
    <t>Tabio - Vereda Rio Frio Occidental</t>
  </si>
  <si>
    <t>SUBTOTAL BERBEO</t>
  </si>
  <si>
    <t>Soiquia  -  Limites</t>
  </si>
  <si>
    <t>Beteitiva - Belen</t>
  </si>
  <si>
    <t>Centro  -  Villa Franca  -  Limites</t>
  </si>
  <si>
    <t>Beteitiva - Paz del Rio</t>
  </si>
  <si>
    <t>Divaiquia  -  Saurca</t>
  </si>
  <si>
    <t>Beteitiva</t>
  </si>
  <si>
    <t>Sector Gane  -  Villafranca</t>
  </si>
  <si>
    <t>SUBTOTAL BETEITIVA</t>
  </si>
  <si>
    <t>Boavita  -  Las Minas  -  Sausal</t>
  </si>
  <si>
    <t>Boavita</t>
  </si>
  <si>
    <t xml:space="preserve">Boavita  -  Chulavita </t>
  </si>
  <si>
    <t>Baoavita  -  Las Palmas</t>
  </si>
  <si>
    <t>SUBTOTAL BOAVITA</t>
  </si>
  <si>
    <t>Boyaca  -  Puente Boyaca</t>
  </si>
  <si>
    <t>Anapoima  -  Pachaquira  -  Soconsaque  -  Ventorrillo</t>
  </si>
  <si>
    <t>SUBTOTAL BOYACA</t>
  </si>
  <si>
    <t>La Bodega  -  Patiño</t>
  </si>
  <si>
    <t>Buenavista</t>
  </si>
  <si>
    <t>SUBTOTAL BUENAVISTA</t>
  </si>
  <si>
    <t>Nariño -  Palmar  -  Quipe</t>
  </si>
  <si>
    <t>Palmichal  -  Guamal</t>
  </si>
  <si>
    <t>Campohermoso</t>
  </si>
  <si>
    <t>SUBTOTAL CAMPOHERMOSO</t>
  </si>
  <si>
    <t>Tobos  -  Lambedero  -  Rio Animas  -  Esc. San Victorino  -  La Central</t>
  </si>
  <si>
    <t>Cerinza</t>
  </si>
  <si>
    <t>SUBTOTAL CERINZA</t>
  </si>
  <si>
    <t>Coper  -  Carmen de Carupa</t>
  </si>
  <si>
    <t>Coper</t>
  </si>
  <si>
    <t>SUBTOTAL COOPER</t>
  </si>
  <si>
    <t>Reyes Patria  -  El Infierno</t>
  </si>
  <si>
    <t>Corrales</t>
  </si>
  <si>
    <t>SUBTOTAL CORRALES</t>
  </si>
  <si>
    <t>Cucaita  -  Chipacata</t>
  </si>
  <si>
    <t>Cucaita</t>
  </si>
  <si>
    <t>Los Pinos  -  Rancheria</t>
  </si>
  <si>
    <t>SUBTOTAL CUCAITA</t>
  </si>
  <si>
    <t>Chiquinquira  -  Vereda Teneria</t>
  </si>
  <si>
    <t>Chiquinquira</t>
  </si>
  <si>
    <t>La Raya  -  Varela</t>
  </si>
  <si>
    <t>SUBTOTAL CHIQUINQUIRA</t>
  </si>
  <si>
    <t>Chuscal  -  Patiecitos  -  San Antonio</t>
  </si>
  <si>
    <t>Chiquiza</t>
  </si>
  <si>
    <t>Casa Blanca  -  Las Cruces  -  El Dorado</t>
  </si>
  <si>
    <t>SUBTOTAL CHIQUIZA</t>
  </si>
  <si>
    <t>Las Mercedes  -  El Poblado  -  Casiano</t>
  </si>
  <si>
    <t>Chiscas</t>
  </si>
  <si>
    <t>Chiscas  -  Las Cañas  -  Limites</t>
  </si>
  <si>
    <t>SUBTOTAL CHISCAS</t>
  </si>
  <si>
    <t>Chita  -  El Resguardo</t>
  </si>
  <si>
    <t>Chita</t>
  </si>
  <si>
    <t>Chita  -  Alto de La Cruz  -  Limites</t>
  </si>
  <si>
    <t>Chita -  Cadillal  -  El Moral.</t>
  </si>
  <si>
    <t>SUBTOTAL CHITA</t>
  </si>
  <si>
    <t>Chinchina</t>
  </si>
  <si>
    <t>SUBTOTAL CHINCHINA</t>
  </si>
  <si>
    <t>Maiba - Llanadas</t>
  </si>
  <si>
    <t>Filadelfia</t>
  </si>
  <si>
    <t>Samaria  -  Alto Mira</t>
  </si>
  <si>
    <t>SUBTOTAL FILADELFIA</t>
  </si>
  <si>
    <t>El Pencil  -  Buenavita</t>
  </si>
  <si>
    <t>La Dorada</t>
  </si>
  <si>
    <t>Guarinosito  -  Los Guaduales</t>
  </si>
  <si>
    <t>Km 12  -  San Miguel</t>
  </si>
  <si>
    <t>SUBTOTAL LA DORADA</t>
  </si>
  <si>
    <t>Alto El Guamo - Hoyo Frio</t>
  </si>
  <si>
    <t>Manizales</t>
  </si>
  <si>
    <t>SUBTOTAL MANIZALES</t>
  </si>
  <si>
    <t>El Llano  -  La Central</t>
  </si>
  <si>
    <t>Marmato</t>
  </si>
  <si>
    <t>Marmato  -  Cabras  -  La Miel</t>
  </si>
  <si>
    <t>SUBTOTAL MARMATO</t>
  </si>
  <si>
    <t>Marquetalia  -  Rio La Miel</t>
  </si>
  <si>
    <t>Marquet - Pensilvania</t>
  </si>
  <si>
    <t>La Quiebra  -  El Placer</t>
  </si>
  <si>
    <t>Marquetalia</t>
  </si>
  <si>
    <t>Marquetalia  -  La Florida</t>
  </si>
  <si>
    <t>SUBTOTAL MARQUETALIA</t>
  </si>
  <si>
    <t>Marulanda - Manzanares</t>
  </si>
  <si>
    <t>Marulanda</t>
  </si>
  <si>
    <t>Mesones  -  Monte Bonito</t>
  </si>
  <si>
    <t>SUBTOTAL MARULANDA</t>
  </si>
  <si>
    <t>Cementos Caldas  -  Tapias  -  La Cristalina</t>
  </si>
  <si>
    <t>Neira</t>
  </si>
  <si>
    <t>Llano Grande  -  La Isla</t>
  </si>
  <si>
    <t>Neira  -  Pueblo Rico</t>
  </si>
  <si>
    <t>San Luis  -  Trocadero  -  Pan de Azucar</t>
  </si>
  <si>
    <t>SUBTOTAL NEIRA</t>
  </si>
  <si>
    <t>Las Coles  -  Mateguadua  -  San Lorenzo</t>
  </si>
  <si>
    <t>Pacora</t>
  </si>
  <si>
    <t>Las Coles El Castillo</t>
  </si>
  <si>
    <t>Pacora  -  La Mica</t>
  </si>
  <si>
    <t>SUBTOTAL PACORA</t>
  </si>
  <si>
    <t>Santa Gueda - La Esmeralda</t>
  </si>
  <si>
    <t>Palestina - Chinchina</t>
  </si>
  <si>
    <t>SUBTOTAL PALESTINA</t>
  </si>
  <si>
    <t>Bolivia -  El Higueron -  Rio La Miel</t>
  </si>
  <si>
    <t>Pensilvania</t>
  </si>
  <si>
    <t>Los Medios  -  Agua Bonita  -  La Palma</t>
  </si>
  <si>
    <t>Pensilvania - Puente Linda  (Sector Pensilvania  -  Pueblo Nuevo</t>
  </si>
  <si>
    <t>San Pablo  -  Morron  -  La Esperanza</t>
  </si>
  <si>
    <t>SUBTOTAL PENSILVANIA</t>
  </si>
  <si>
    <t>Rio Sucio  -  El Oro</t>
  </si>
  <si>
    <t>Rio Sucio</t>
  </si>
  <si>
    <t>San Lorenzo  -  Pasmi</t>
  </si>
  <si>
    <t>Sipirra  -  La Iberia - Portachuelo</t>
  </si>
  <si>
    <t>SUBTOTAL RIO SUCIO</t>
  </si>
  <si>
    <t>Los Naranjos -  El Paraiso</t>
  </si>
  <si>
    <t>Risaralda</t>
  </si>
  <si>
    <t>Risaralda  -  La Rica</t>
  </si>
  <si>
    <t>Risaralda - Anserma</t>
  </si>
  <si>
    <t>SUBTOTAL RISARALDA</t>
  </si>
  <si>
    <t>La Amoladora  -  El Limon  -  Maciegal</t>
  </si>
  <si>
    <t>Salamina</t>
  </si>
  <si>
    <t>San Felix  -  Valle Alto</t>
  </si>
  <si>
    <t>SUBTOTAL SALAMINA</t>
  </si>
  <si>
    <t>Berlin  -  San Diego  -  San Roque  -  Rio Samana</t>
  </si>
  <si>
    <t>Samana</t>
  </si>
  <si>
    <t>Norcasia  -  Las delicias  -  Rio Manso</t>
  </si>
  <si>
    <t>Rancho Largo  -  Confines  -  Cañaveral</t>
  </si>
  <si>
    <t>SUBTOTAL SAMANA</t>
  </si>
  <si>
    <t>La Loma  -  Arcon</t>
  </si>
  <si>
    <t>Supia</t>
  </si>
  <si>
    <t>Supia  -  Alto de Sevilla</t>
  </si>
  <si>
    <t>SUBTOTAL SUPIA</t>
  </si>
  <si>
    <t>SUBTOTAL MAICAO</t>
  </si>
  <si>
    <t>K8 Los Remedios</t>
  </si>
  <si>
    <t>K15 Via Maicao - El Pajaro - Manaure</t>
  </si>
  <si>
    <t>Manaure</t>
  </si>
  <si>
    <t>SUBTOTAL MANAURE</t>
  </si>
  <si>
    <t>Augero - Cucurumana</t>
  </si>
  <si>
    <t>Riohacha</t>
  </si>
  <si>
    <t>Camarones - La Boca</t>
  </si>
  <si>
    <t>Casa Aluminio - Dibulla</t>
  </si>
  <si>
    <t>Cuatro Bocas  -  Punta de Los Remedios</t>
  </si>
  <si>
    <t>El Ebanal - Matita</t>
  </si>
  <si>
    <t>Tamarrazon - Cascajalito - Las Casitas</t>
  </si>
  <si>
    <t>SUBTOTAL RIOHACHA</t>
  </si>
  <si>
    <t>Carujo - Boca del Monte - Pondorito</t>
  </si>
  <si>
    <t>San Juan del Cesar</t>
  </si>
  <si>
    <t>La Ye - El Hatico de Indio - Hulago</t>
  </si>
  <si>
    <t>La Ye - Guayacanal</t>
  </si>
  <si>
    <t>La Ye - La Sierrita</t>
  </si>
  <si>
    <t>Los Haticos - Lagunita</t>
  </si>
  <si>
    <t>San Juan - Caracoli - Maracaso</t>
  </si>
  <si>
    <t>San Juan - La Junta - Las Comparticiones</t>
  </si>
  <si>
    <t>San Juan - Los Haticos - Las Palomas</t>
  </si>
  <si>
    <t>Sitio Nuevo  -  La Duda</t>
  </si>
  <si>
    <t>Union Corral de Piedra - Villa Del Rio</t>
  </si>
  <si>
    <t>SUBTOTAL SAN JUAN DEL CESAR</t>
  </si>
  <si>
    <t>Shiapana  -  Buenos Aires</t>
  </si>
  <si>
    <t>Uribia</t>
  </si>
  <si>
    <t>SUBTOTAL URIBIA</t>
  </si>
  <si>
    <t>La Jagua - Interseccion El Plan</t>
  </si>
  <si>
    <t>La Jagua</t>
  </si>
  <si>
    <t>La Ye - El Plan - Las Mercedes</t>
  </si>
  <si>
    <t>SUBTOTAL LA JAGUA</t>
  </si>
  <si>
    <t>Los Portales - Cascarrillal</t>
  </si>
  <si>
    <t>Urumita</t>
  </si>
  <si>
    <t>Chapasia  -  Vereda Miraflores</t>
  </si>
  <si>
    <t>Balvanera  -  Los Cedros</t>
  </si>
  <si>
    <t>SUBTOTAL MIRAFLOES</t>
  </si>
  <si>
    <t>Mongua  -  San Ignacio  -  La Salina</t>
  </si>
  <si>
    <t>Mongua</t>
  </si>
  <si>
    <t>Mongua  -  Satova  -  Gamesa</t>
  </si>
  <si>
    <t>Mongua  -  Laguna Negra</t>
  </si>
  <si>
    <t>SUBTOTAL MONGUA</t>
  </si>
  <si>
    <t>Mongui  -  El Crucero</t>
  </si>
  <si>
    <t>Mongui</t>
  </si>
  <si>
    <t>Mongui  -  Monserrate  -  La Cascada  -  Limites Mongua</t>
  </si>
  <si>
    <t>SUBTOTAL MONGUI</t>
  </si>
  <si>
    <t>Colorados  -  Despensa  -  Ajizal</t>
  </si>
  <si>
    <t>Moniquira</t>
  </si>
  <si>
    <t>Moniquira  -  Naranjal</t>
  </si>
  <si>
    <t>Moniquira  -  Alto del Granadillo</t>
  </si>
  <si>
    <t>Moniquira  -  Ubaza  -  Funcial  -  Togui</t>
  </si>
  <si>
    <t>Puente La Libertad  -  Vereda Masiegal Alto</t>
  </si>
  <si>
    <t>Pueblo Viejo  -  San Esteban</t>
  </si>
  <si>
    <t>Quibravacas  -  El Jordan</t>
  </si>
  <si>
    <t>SUBTOTAL MONIQUIRA</t>
  </si>
  <si>
    <t>Alto Las Cruces  -  Panelas  -  Central</t>
  </si>
  <si>
    <t>Motavita</t>
  </si>
  <si>
    <t>SUBTOTAL MOTAVITA</t>
  </si>
  <si>
    <t>Cuincha  - Surata  - Tablon</t>
  </si>
  <si>
    <t>Muzo</t>
  </si>
  <si>
    <t>SUBTOTAL MUZO</t>
  </si>
  <si>
    <t>Nobsa  -  Chameza Menor</t>
  </si>
  <si>
    <t>Nobsa</t>
  </si>
  <si>
    <t>Nobsa  -  Chameza Mayor</t>
  </si>
  <si>
    <t>SUBTOTAL NOBSA</t>
  </si>
  <si>
    <t>Nuevo Colon  -  Llano Grande  -  Los Tobos  -  Carboneras  -  Piedra de Candela</t>
  </si>
  <si>
    <t>Nuevo Colon</t>
  </si>
  <si>
    <t>Nuevo Colon  -  Rinchoque - Nerita</t>
  </si>
  <si>
    <t>Alto Pavaquira -  Ventaquemada</t>
  </si>
  <si>
    <t>SUBTOTAL NUEVO COLON</t>
  </si>
  <si>
    <t>Puerto Carmen  -  Betania</t>
  </si>
  <si>
    <t>Otanche</t>
  </si>
  <si>
    <t>SUBTOTAL OTANCHE</t>
  </si>
  <si>
    <t>Paez  -  Guamal  -  La Ururia</t>
  </si>
  <si>
    <t>Paez</t>
  </si>
  <si>
    <t>Km 10 + 500  -  Sirasi</t>
  </si>
  <si>
    <t>Paez  -  Vista Hermosa  -  Santa Teresa  -  El Secreto</t>
  </si>
  <si>
    <t>Paez - Campo Hermoso San Luis de Gaceno</t>
  </si>
  <si>
    <t>Paez  -  Puerto Triunfo  -  Puerto Raton</t>
  </si>
  <si>
    <t>SUBTOTAL PAEZ</t>
  </si>
  <si>
    <t>Palermo  -  Limites  Gambita</t>
  </si>
  <si>
    <t>Paipa</t>
  </si>
  <si>
    <t>Paipa  -  Quebrada Honda  -  Escuela La Vega</t>
  </si>
  <si>
    <t>Paipa  -  Cruz de Murcia  -  Quebrada Honda</t>
  </si>
  <si>
    <t>Paipa  -  Mirabal  -  Rio Arriba  -  Canocas</t>
  </si>
  <si>
    <t>SUBTOTAL PAIPA</t>
  </si>
  <si>
    <t>Corinto  -  La Charanga</t>
  </si>
  <si>
    <t>Pajarito</t>
  </si>
  <si>
    <t>SUBTOTAL PAJARITO</t>
  </si>
  <si>
    <t>Panqueva  -  Guitarrilla  -  Arrayanal  -  Mostazal</t>
  </si>
  <si>
    <t>Panqueva</t>
  </si>
  <si>
    <t>El Reposo  -  San Rafael  -  Esc. Franco</t>
  </si>
  <si>
    <t>SUBTOTAL PANQUEVA</t>
  </si>
  <si>
    <t>Pesca  -  Rondon</t>
  </si>
  <si>
    <t>Pesca</t>
  </si>
  <si>
    <t>Quebrada Guachal  -  La Cruz</t>
  </si>
  <si>
    <t>Pesca  -  Suaneme</t>
  </si>
  <si>
    <t>Puerta  -  Chiquita  -  Vereda Arrayanes</t>
  </si>
  <si>
    <t>Pesca  -  Los Naranjos</t>
  </si>
  <si>
    <t>Carboneras  -  Butaga</t>
  </si>
  <si>
    <t>SUBTOTAL PESCA</t>
  </si>
  <si>
    <t>El Tigre  -  El Abejorro</t>
  </si>
  <si>
    <t>Puerto Boyaca</t>
  </si>
  <si>
    <t>Rio Negro  -  La Union</t>
  </si>
  <si>
    <t>La Pizarra  -  Cielo Roto</t>
  </si>
  <si>
    <t>La Pizarra  -  Las Mercedes</t>
  </si>
  <si>
    <t>Agua Linda  -  Mata Raton</t>
  </si>
  <si>
    <t>La Ceiba  -  Guanegro  -  Puerto Pineda Km 14</t>
  </si>
  <si>
    <t>El Marfil  -  Dos Quebradas  -  Alto Caño  Rangel</t>
  </si>
  <si>
    <t>El Delirio  -  Ermitaño</t>
  </si>
  <si>
    <t>Km 25  -  Borugas</t>
  </si>
  <si>
    <t>San Joaquin  -  Las Piedras</t>
  </si>
  <si>
    <t>Rio Hondo  -  Palmichal</t>
  </si>
  <si>
    <t>SUBTOTAL EL TAMBO</t>
  </si>
  <si>
    <t>Florencia  -  El Rosario  -   Marsella  -  Las Palmas</t>
  </si>
  <si>
    <t>Martin - La Estancia</t>
  </si>
  <si>
    <t>San Pedro de Cartago</t>
  </si>
  <si>
    <t>SUBTOTAL SAN PEDRO DE CARTAGO</t>
  </si>
  <si>
    <t>02501</t>
  </si>
  <si>
    <t>Santa Rosa - El Alto</t>
  </si>
  <si>
    <t>Sandona</t>
  </si>
  <si>
    <t>SUBTOTAL SANDONA</t>
  </si>
  <si>
    <t>02201</t>
  </si>
  <si>
    <t>Guachavez - Manchag</t>
  </si>
  <si>
    <t>Santa Cruz</t>
  </si>
  <si>
    <t>02202</t>
  </si>
  <si>
    <t>Guachavez - El Diamante</t>
  </si>
  <si>
    <t>02203</t>
  </si>
  <si>
    <t>El Diamante - El Paraiso</t>
  </si>
  <si>
    <t>SUBTOTAL SANTA CRUZ</t>
  </si>
  <si>
    <t>00501</t>
  </si>
  <si>
    <t>Malaber - La Comunidad</t>
  </si>
  <si>
    <t>Sapuyes</t>
  </si>
  <si>
    <t>00502</t>
  </si>
  <si>
    <t>Sapuyes - La Comunidad - El Espino</t>
  </si>
  <si>
    <t>00503</t>
  </si>
  <si>
    <t>Sapuyes - Maramba Alto</t>
  </si>
  <si>
    <t>00504</t>
  </si>
  <si>
    <t>La Comunidad -  La Flor - Chillanquer - Arbela</t>
  </si>
  <si>
    <t>SUBTOTAL SAPUYES</t>
  </si>
  <si>
    <t>04102</t>
  </si>
  <si>
    <t>Taminango - El Salado</t>
  </si>
  <si>
    <t>Taminango</t>
  </si>
  <si>
    <t>04103</t>
  </si>
  <si>
    <t>El Salado - Corneta</t>
  </si>
  <si>
    <t>04104</t>
  </si>
  <si>
    <t>Corneta - Olivos</t>
  </si>
  <si>
    <t>04105</t>
  </si>
  <si>
    <t>Los Morados - La Concordia</t>
  </si>
  <si>
    <t>04106</t>
  </si>
  <si>
    <t>San Jose de Suaita -  La Cueva de Humba</t>
  </si>
  <si>
    <t>Alto de La Cruz -  La Vega</t>
  </si>
  <si>
    <t>Olival  -  Cararito  -  El Pencil</t>
  </si>
  <si>
    <t>SUBTOTAL SUAITA</t>
  </si>
  <si>
    <t>La Granja -  El Libano - Pueblo Nuevo</t>
  </si>
  <si>
    <t>Peña Blanca -  El Pabellon</t>
  </si>
  <si>
    <t>Sucre -  Escuela Arcabuco -  La Chirle</t>
  </si>
  <si>
    <t>Cachiri  -  Arboleda</t>
  </si>
  <si>
    <t>Surata</t>
  </si>
  <si>
    <t>El Silencio  -  Turbay</t>
  </si>
  <si>
    <t>SUBTOTAL SURATA</t>
  </si>
  <si>
    <t>Berlin  -  El Alizal</t>
  </si>
  <si>
    <t>Tona</t>
  </si>
  <si>
    <t>Tona - Gramal - Berlin</t>
  </si>
  <si>
    <t>Vegas del Quemado</t>
  </si>
  <si>
    <t>SUBTOTAL TONA</t>
  </si>
  <si>
    <t>Buenos Aires -  Medios Copero</t>
  </si>
  <si>
    <t>Valle de San Jose</t>
  </si>
  <si>
    <t>La Montaña -  Guacal -  Alto de Guaduas</t>
  </si>
  <si>
    <t>Pte Miranda -  Sta Teresa - Cerro de Monas</t>
  </si>
  <si>
    <t>Pte Miranda - El Progreso -  Valle de S. Jose</t>
  </si>
  <si>
    <t>Recodo -  El Morro -  La Caseta</t>
  </si>
  <si>
    <t>Valle - Monchia - Ocamonte</t>
  </si>
  <si>
    <t>SUBTOTAL VALLE DE SAN JOSE</t>
  </si>
  <si>
    <t>Velez -  Egidos -  San Vicente</t>
  </si>
  <si>
    <t>Velez</t>
  </si>
  <si>
    <t>Velez -  La Union - Loma Alta - Guayabal - Ropero</t>
  </si>
  <si>
    <t>SUBTOTAL VELEZ</t>
  </si>
  <si>
    <t>El Kiosko -  La Plazuela</t>
  </si>
  <si>
    <t>Zapatoca</t>
  </si>
  <si>
    <t>El Kiosko - La Guayana</t>
  </si>
  <si>
    <t>Ramal a Escuela Santa Rita</t>
  </si>
  <si>
    <t>SUBTOTAL ZAPATOCA</t>
  </si>
  <si>
    <t>SUBTOTAL SANTANDER</t>
  </si>
  <si>
    <t>RED TERCIARIA</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</si>
</sst>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00"/>
    <numFmt numFmtId="190" formatCode="0.0000"/>
  </numFmts>
  <fonts count="52">
    <font>
      <sz val="10"/>
      <name val="Arial"/>
      <family val="0"/>
    </font>
    <font>
      <u val="single"/>
      <sz val="10"/>
      <color indexed="12"/>
      <name val="Arial"/>
      <family val="2"/>
    </font>
    <font>
      <u val="single"/>
      <sz val="10"/>
      <color indexed="36"/>
      <name val="Arial"/>
      <family val="2"/>
    </font>
    <font>
      <b/>
      <sz val="10"/>
      <name val="MS SystemEx"/>
      <family val="0"/>
    </font>
    <font>
      <sz val="8"/>
      <name val="Arial"/>
      <family val="2"/>
    </font>
    <font>
      <b/>
      <sz val="12"/>
      <name val="MS SystemEx"/>
      <family val="0"/>
    </font>
    <font>
      <b/>
      <sz val="10"/>
      <name val="Arial"/>
      <family val="2"/>
    </font>
    <font>
      <sz val="9"/>
      <name val="Arial"/>
      <family val="2"/>
    </font>
    <font>
      <b/>
      <u val="single"/>
      <sz val="10"/>
      <name val="Arial"/>
      <family val="2"/>
    </font>
    <font>
      <sz val="12"/>
      <name val="Arial"/>
      <family val="2"/>
    </font>
    <font>
      <b/>
      <sz val="12"/>
      <name val="Arial"/>
      <family val="2"/>
    </font>
    <font>
      <b/>
      <sz val="8"/>
      <name val="Tahoma"/>
      <family val="2"/>
    </font>
    <font>
      <sz val="8"/>
      <name val="Tahoma"/>
      <family val="2"/>
    </font>
    <font>
      <b/>
      <sz val="9"/>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double"/>
      <right style="medium"/>
      <top style="double"/>
      <bottom style="double"/>
    </border>
    <border>
      <left style="medium"/>
      <right style="medium"/>
      <top style="double"/>
      <bottom style="double"/>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01">
    <xf numFmtId="0" fontId="0" fillId="0" borderId="0" xfId="0" applyAlignment="1">
      <alignment/>
    </xf>
    <xf numFmtId="0" fontId="3" fillId="0" borderId="0" xfId="0" applyFont="1" applyFill="1" applyAlignment="1">
      <alignment horizontal="centerContinuous"/>
    </xf>
    <xf numFmtId="0" fontId="3" fillId="0" borderId="0" xfId="0" applyFont="1" applyFill="1" applyAlignment="1">
      <alignment horizontal="centerContinuous" wrapText="1"/>
    </xf>
    <xf numFmtId="4" fontId="0" fillId="0" borderId="0" xfId="0" applyNumberFormat="1" applyFont="1" applyFill="1" applyAlignment="1">
      <alignment horizontal="centerContinuous" wrapText="1"/>
    </xf>
    <xf numFmtId="0" fontId="3" fillId="0" borderId="0" xfId="0" applyFont="1" applyFill="1" applyAlignment="1">
      <alignment horizontal="left"/>
    </xf>
    <xf numFmtId="0" fontId="3" fillId="0" borderId="0" xfId="0" applyFont="1" applyFill="1" applyAlignment="1">
      <alignment horizontal="center" wrapText="1"/>
    </xf>
    <xf numFmtId="4" fontId="0" fillId="0" borderId="0" xfId="0" applyNumberFormat="1" applyFont="1" applyFill="1" applyAlignment="1">
      <alignment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188"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188" fontId="0" fillId="0" borderId="10" xfId="0" applyNumberFormat="1" applyFont="1" applyFill="1" applyBorder="1" applyAlignment="1">
      <alignment horizontal="center" vertical="center"/>
    </xf>
    <xf numFmtId="4" fontId="0" fillId="0" borderId="10" xfId="0" applyNumberFormat="1" applyFont="1" applyFill="1" applyBorder="1" applyAlignment="1">
      <alignment vertical="center"/>
    </xf>
    <xf numFmtId="188" fontId="0" fillId="0" borderId="0" xfId="0" applyNumberFormat="1" applyFont="1" applyFill="1" applyBorder="1" applyAlignment="1">
      <alignment vertical="center"/>
    </xf>
    <xf numFmtId="188" fontId="6" fillId="0" borderId="10" xfId="0" applyNumberFormat="1" applyFont="1" applyFill="1" applyBorder="1" applyAlignment="1">
      <alignment vertical="center"/>
    </xf>
    <xf numFmtId="4" fontId="6" fillId="0" borderId="10" xfId="0" applyNumberFormat="1" applyFont="1" applyFill="1" applyBorder="1" applyAlignment="1">
      <alignment vertical="center"/>
    </xf>
    <xf numFmtId="188" fontId="6" fillId="0" borderId="0" xfId="0" applyNumberFormat="1"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4" fontId="0" fillId="0" borderId="10" xfId="0" applyNumberFormat="1" applyFont="1" applyFill="1" applyBorder="1" applyAlignment="1">
      <alignment vertical="center" wrapText="1"/>
    </xf>
    <xf numFmtId="0" fontId="0" fillId="0" borderId="0" xfId="0" applyFont="1" applyFill="1" applyAlignment="1">
      <alignment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6" fillId="0" borderId="0" xfId="0" applyFont="1" applyFill="1" applyAlignment="1">
      <alignment vertical="center"/>
    </xf>
    <xf numFmtId="4" fontId="6" fillId="0" borderId="10" xfId="0" applyNumberFormat="1" applyFont="1" applyFill="1" applyBorder="1" applyAlignment="1">
      <alignment horizontal="right" vertical="center" wrapText="1"/>
    </xf>
    <xf numFmtId="4" fontId="0" fillId="0" borderId="10" xfId="0" applyNumberFormat="1" applyFont="1" applyFill="1" applyBorder="1" applyAlignment="1">
      <alignment vertical="center" wrapText="1"/>
    </xf>
    <xf numFmtId="4" fontId="0" fillId="0" borderId="10"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0" fontId="0" fillId="0" borderId="10" xfId="0" applyFont="1" applyFill="1" applyBorder="1" applyAlignment="1">
      <alignment vertical="center"/>
    </xf>
    <xf numFmtId="0" fontId="8"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horizontal="center" vertical="center" wrapText="1"/>
    </xf>
    <xf numFmtId="0" fontId="6" fillId="0" borderId="10" xfId="0" applyFont="1" applyFill="1" applyBorder="1" applyAlignment="1">
      <alignment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6" fillId="0" borderId="10" xfId="0" applyFont="1" applyFill="1" applyBorder="1" applyAlignment="1">
      <alignment vertical="center"/>
    </xf>
    <xf numFmtId="4" fontId="6" fillId="0" borderId="10" xfId="0" applyNumberFormat="1" applyFont="1" applyFill="1" applyBorder="1" applyAlignment="1">
      <alignment horizontal="right" vertical="center" wrapText="1"/>
    </xf>
    <xf numFmtId="0" fontId="6" fillId="0" borderId="0" xfId="0" applyFont="1" applyFill="1" applyAlignment="1">
      <alignment vertical="center"/>
    </xf>
    <xf numFmtId="0" fontId="0" fillId="0" borderId="10" xfId="0" applyFont="1" applyFill="1" applyBorder="1" applyAlignment="1" quotePrefix="1">
      <alignment horizontal="center" vertical="center" wrapText="1"/>
    </xf>
    <xf numFmtId="0" fontId="0" fillId="0" borderId="12" xfId="0" applyFont="1" applyFill="1" applyBorder="1" applyAlignment="1">
      <alignment horizontal="center" vertical="center" wrapText="1"/>
    </xf>
    <xf numFmtId="4" fontId="6" fillId="0" borderId="10" xfId="0" applyNumberFormat="1"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quotePrefix="1">
      <alignment horizontal="left" vertical="center" wrapText="1"/>
    </xf>
    <xf numFmtId="0" fontId="0" fillId="0" borderId="10" xfId="0" applyFont="1" applyFill="1" applyBorder="1" applyAlignment="1" quotePrefix="1">
      <alignment vertical="center" wrapText="1"/>
    </xf>
    <xf numFmtId="0" fontId="0" fillId="0" borderId="10" xfId="0" applyFont="1" applyFill="1" applyBorder="1" applyAlignment="1" quotePrefix="1">
      <alignment horizontal="left" vertical="center" wrapText="1"/>
    </xf>
    <xf numFmtId="0" fontId="0" fillId="0" borderId="10" xfId="0" applyFont="1" applyFill="1" applyBorder="1" applyAlignment="1" quotePrefix="1">
      <alignment horizontal="center" vertical="center" wrapText="1"/>
    </xf>
    <xf numFmtId="49" fontId="0" fillId="0" borderId="11" xfId="0" applyNumberFormat="1" applyFont="1" applyFill="1" applyBorder="1" applyAlignment="1">
      <alignment horizontal="center" vertical="center" wrapText="1"/>
    </xf>
    <xf numFmtId="2" fontId="0" fillId="0" borderId="10" xfId="0" applyNumberFormat="1" applyFont="1" applyFill="1" applyBorder="1" applyAlignment="1">
      <alignment vertical="center" wrapText="1"/>
    </xf>
    <xf numFmtId="4" fontId="0" fillId="0" borderId="10" xfId="0" applyNumberFormat="1" applyFont="1" applyFill="1" applyBorder="1" applyAlignment="1">
      <alignment vertical="center"/>
    </xf>
    <xf numFmtId="0" fontId="0" fillId="0" borderId="13" xfId="0" applyFont="1" applyFill="1" applyBorder="1" applyAlignment="1">
      <alignment vertical="center"/>
    </xf>
    <xf numFmtId="0" fontId="6" fillId="0" borderId="13" xfId="0" applyFont="1" applyFill="1" applyBorder="1" applyAlignment="1">
      <alignment horizontal="center" vertical="center"/>
    </xf>
    <xf numFmtId="4" fontId="6" fillId="0" borderId="13" xfId="0" applyNumberFormat="1" applyFont="1" applyFill="1" applyBorder="1" applyAlignment="1">
      <alignment vertical="center"/>
    </xf>
    <xf numFmtId="0" fontId="0" fillId="0" borderId="0" xfId="0" applyFont="1" applyFill="1" applyBorder="1" applyAlignment="1">
      <alignment vertical="center"/>
    </xf>
    <xf numFmtId="0" fontId="6" fillId="0" borderId="14"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4" fontId="0" fillId="0" borderId="0" xfId="0" applyNumberFormat="1" applyFont="1" applyFill="1" applyAlignment="1">
      <alignment/>
    </xf>
    <xf numFmtId="0" fontId="4"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49" fontId="0" fillId="0" borderId="10" xfId="0" applyNumberFormat="1" applyFont="1" applyFill="1" applyBorder="1" applyAlignment="1">
      <alignment horizontal="left" vertical="center" wrapText="1"/>
    </xf>
    <xf numFmtId="0" fontId="0" fillId="0" borderId="0" xfId="0" applyFont="1" applyFill="1" applyAlignment="1">
      <alignment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0" borderId="13" xfId="0" applyFont="1" applyFill="1" applyBorder="1" applyAlignment="1" quotePrefix="1">
      <alignment horizontal="center" vertical="center" wrapText="1"/>
    </xf>
    <xf numFmtId="0" fontId="6" fillId="0" borderId="12" xfId="0" applyFont="1" applyFill="1" applyBorder="1" applyAlignment="1" quotePrefix="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9" xfId="0" applyFont="1" applyFill="1" applyBorder="1" applyAlignment="1">
      <alignment horizontal="left" vertical="center"/>
    </xf>
    <xf numFmtId="0" fontId="0" fillId="0" borderId="14"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0" xfId="0" applyFont="1" applyFill="1" applyAlignment="1">
      <alignment horizontal="center"/>
    </xf>
    <xf numFmtId="49" fontId="6" fillId="0" borderId="18"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 fontId="0" fillId="0" borderId="10" xfId="0" applyNumberFormat="1" applyFont="1" applyFill="1" applyBorder="1" applyAlignment="1">
      <alignment horizontal="right" vertical="center" wrapText="1"/>
    </xf>
    <xf numFmtId="0" fontId="0" fillId="0" borderId="1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18"/>
  <sheetViews>
    <sheetView showGridLines="0" showZeros="0" tabSelected="1" zoomScaleSheetLayoutView="80" zoomScalePageLayoutView="0" workbookViewId="0" topLeftCell="A3497">
      <selection activeCell="C3514" sqref="C3514"/>
    </sheetView>
  </sheetViews>
  <sheetFormatPr defaultColWidth="11.421875" defaultRowHeight="12.75"/>
  <cols>
    <col min="1" max="1" width="13.57421875" style="58" customWidth="1"/>
    <col min="2" max="2" width="9.57421875" style="58" customWidth="1"/>
    <col min="3" max="3" width="31.140625" style="58" customWidth="1"/>
    <col min="4" max="4" width="14.8515625" style="59" customWidth="1"/>
    <col min="5" max="5" width="9.8515625" style="60" customWidth="1"/>
    <col min="6" max="16384" width="11.421875" style="58" customWidth="1"/>
  </cols>
  <sheetData>
    <row r="1" spans="1:5" ht="12.75">
      <c r="A1" s="1" t="s">
        <v>3200</v>
      </c>
      <c r="B1" s="2"/>
      <c r="C1" s="2"/>
      <c r="D1" s="2"/>
      <c r="E1" s="3"/>
    </row>
    <row r="2" spans="1:5" ht="12.75">
      <c r="A2" s="1" t="s">
        <v>3201</v>
      </c>
      <c r="B2" s="2"/>
      <c r="C2" s="2"/>
      <c r="D2" s="2"/>
      <c r="E2" s="3"/>
    </row>
    <row r="3" spans="1:5" ht="15.75">
      <c r="A3" s="95" t="s">
        <v>4502</v>
      </c>
      <c r="B3" s="95"/>
      <c r="C3" s="95"/>
      <c r="D3" s="95"/>
      <c r="E3" s="95"/>
    </row>
    <row r="4" spans="1:5" ht="6" customHeight="1" thickBot="1">
      <c r="A4" s="4"/>
      <c r="B4" s="5"/>
      <c r="C4" s="5"/>
      <c r="D4" s="5"/>
      <c r="E4" s="6"/>
    </row>
    <row r="5" spans="1:5" s="61" customFormat="1" ht="25.5" thickBot="1" thickTop="1">
      <c r="A5" s="66" t="s">
        <v>3202</v>
      </c>
      <c r="B5" s="67" t="s">
        <v>2496</v>
      </c>
      <c r="C5" s="67" t="s">
        <v>3203</v>
      </c>
      <c r="D5" s="67" t="s">
        <v>3204</v>
      </c>
      <c r="E5" s="68" t="s">
        <v>3205</v>
      </c>
    </row>
    <row r="6" spans="1:5" s="9" customFormat="1" ht="13.5" thickTop="1">
      <c r="A6" s="7"/>
      <c r="B6" s="7"/>
      <c r="C6" s="7"/>
      <c r="D6" s="7"/>
      <c r="E6" s="8"/>
    </row>
    <row r="7" spans="1:5" s="14" customFormat="1" ht="12.75">
      <c r="A7" s="10" t="s">
        <v>3206</v>
      </c>
      <c r="B7" s="11">
        <v>87003</v>
      </c>
      <c r="C7" s="10" t="s">
        <v>3207</v>
      </c>
      <c r="D7" s="12" t="s">
        <v>3208</v>
      </c>
      <c r="E7" s="13">
        <v>2</v>
      </c>
    </row>
    <row r="8" spans="1:5" s="14" customFormat="1" ht="12.75">
      <c r="A8" s="10" t="s">
        <v>3206</v>
      </c>
      <c r="B8" s="11">
        <v>87004</v>
      </c>
      <c r="C8" s="10" t="s">
        <v>3209</v>
      </c>
      <c r="D8" s="12" t="s">
        <v>3208</v>
      </c>
      <c r="E8" s="13">
        <v>2.3</v>
      </c>
    </row>
    <row r="9" spans="1:5" s="17" customFormat="1" ht="12.75">
      <c r="A9" s="15"/>
      <c r="B9" s="96" t="s">
        <v>3210</v>
      </c>
      <c r="C9" s="97"/>
      <c r="D9" s="98"/>
      <c r="E9" s="16">
        <f>SUM(E7:E8)</f>
        <v>4.3</v>
      </c>
    </row>
    <row r="10" spans="1:5" s="18" customFormat="1" ht="12.75">
      <c r="A10" s="32"/>
      <c r="B10" s="78" t="s">
        <v>3211</v>
      </c>
      <c r="C10" s="79"/>
      <c r="D10" s="80"/>
      <c r="E10" s="27">
        <f>SUM(E9)</f>
        <v>4.3</v>
      </c>
    </row>
    <row r="11" spans="1:5" s="23" customFormat="1" ht="12.75">
      <c r="A11" s="19" t="s">
        <v>3212</v>
      </c>
      <c r="B11" s="20">
        <v>55815</v>
      </c>
      <c r="C11" s="21" t="s">
        <v>3213</v>
      </c>
      <c r="D11" s="20" t="s">
        <v>3214</v>
      </c>
      <c r="E11" s="22">
        <v>9.65</v>
      </c>
    </row>
    <row r="12" spans="1:5" s="23" customFormat="1" ht="12.75">
      <c r="A12" s="19" t="s">
        <v>3212</v>
      </c>
      <c r="B12" s="20">
        <v>55820</v>
      </c>
      <c r="C12" s="21" t="s">
        <v>3215</v>
      </c>
      <c r="D12" s="20" t="s">
        <v>3214</v>
      </c>
      <c r="E12" s="22">
        <v>4.8</v>
      </c>
    </row>
    <row r="13" spans="1:5" s="26" customFormat="1" ht="12.75">
      <c r="A13" s="24"/>
      <c r="B13" s="75" t="s">
        <v>3216</v>
      </c>
      <c r="C13" s="76"/>
      <c r="D13" s="77"/>
      <c r="E13" s="25">
        <f>SUM(E11:E12)</f>
        <v>14.45</v>
      </c>
    </row>
    <row r="14" spans="1:5" s="23" customFormat="1" ht="12.75">
      <c r="A14" s="19" t="s">
        <v>3212</v>
      </c>
      <c r="B14" s="20">
        <v>57359</v>
      </c>
      <c r="C14" s="21" t="s">
        <v>3217</v>
      </c>
      <c r="D14" s="20" t="s">
        <v>3218</v>
      </c>
      <c r="E14" s="22">
        <v>11</v>
      </c>
    </row>
    <row r="15" spans="1:5" s="26" customFormat="1" ht="12.75">
      <c r="A15" s="24"/>
      <c r="B15" s="75" t="s">
        <v>3219</v>
      </c>
      <c r="C15" s="76"/>
      <c r="D15" s="77"/>
      <c r="E15" s="25">
        <f>SUM(E14)</f>
        <v>11</v>
      </c>
    </row>
    <row r="16" spans="1:5" s="23" customFormat="1" ht="12.75">
      <c r="A16" s="19" t="s">
        <v>3212</v>
      </c>
      <c r="B16" s="20">
        <v>56923</v>
      </c>
      <c r="C16" s="21" t="s">
        <v>3220</v>
      </c>
      <c r="D16" s="20" t="s">
        <v>3221</v>
      </c>
      <c r="E16" s="22">
        <v>6</v>
      </c>
    </row>
    <row r="17" spans="1:5" s="26" customFormat="1" ht="12.75">
      <c r="A17" s="24"/>
      <c r="B17" s="75" t="s">
        <v>3222</v>
      </c>
      <c r="C17" s="76"/>
      <c r="D17" s="77"/>
      <c r="E17" s="25">
        <f>SUM(E16)</f>
        <v>6</v>
      </c>
    </row>
    <row r="18" spans="1:5" s="23" customFormat="1" ht="25.5">
      <c r="A18" s="19" t="s">
        <v>3212</v>
      </c>
      <c r="B18" s="20">
        <v>56164</v>
      </c>
      <c r="C18" s="21" t="s">
        <v>3223</v>
      </c>
      <c r="D18" s="20" t="s">
        <v>3224</v>
      </c>
      <c r="E18" s="22">
        <v>2.4</v>
      </c>
    </row>
    <row r="19" spans="1:5" s="26" customFormat="1" ht="12.75">
      <c r="A19" s="24"/>
      <c r="B19" s="75" t="s">
        <v>3225</v>
      </c>
      <c r="C19" s="76"/>
      <c r="D19" s="77"/>
      <c r="E19" s="25">
        <f>SUM(E18)</f>
        <v>2.4</v>
      </c>
    </row>
    <row r="20" spans="1:5" s="18" customFormat="1" ht="12.75">
      <c r="A20" s="21" t="s">
        <v>3212</v>
      </c>
      <c r="B20" s="20">
        <v>57797</v>
      </c>
      <c r="C20" s="21" t="s">
        <v>3226</v>
      </c>
      <c r="D20" s="20" t="s">
        <v>3227</v>
      </c>
      <c r="E20" s="22">
        <v>20.1</v>
      </c>
    </row>
    <row r="21" spans="1:5" s="18" customFormat="1" ht="12.75">
      <c r="A21" s="21" t="s">
        <v>3212</v>
      </c>
      <c r="B21" s="20">
        <v>57988</v>
      </c>
      <c r="C21" s="21" t="s">
        <v>3228</v>
      </c>
      <c r="D21" s="20" t="s">
        <v>3227</v>
      </c>
      <c r="E21" s="22">
        <v>8.6</v>
      </c>
    </row>
    <row r="22" spans="1:5" s="26" customFormat="1" ht="12.75">
      <c r="A22" s="24"/>
      <c r="B22" s="75" t="s">
        <v>3229</v>
      </c>
      <c r="C22" s="76"/>
      <c r="D22" s="77"/>
      <c r="E22" s="25">
        <f>SUM(E20:E21)</f>
        <v>28.700000000000003</v>
      </c>
    </row>
    <row r="23" spans="1:5" s="23" customFormat="1" ht="12.75">
      <c r="A23" s="19" t="s">
        <v>3212</v>
      </c>
      <c r="B23" s="20">
        <v>55617</v>
      </c>
      <c r="C23" s="21" t="s">
        <v>3230</v>
      </c>
      <c r="D23" s="20" t="s">
        <v>3231</v>
      </c>
      <c r="E23" s="22">
        <v>3.6</v>
      </c>
    </row>
    <row r="24" spans="1:5" s="23" customFormat="1" ht="12.75">
      <c r="A24" s="19" t="s">
        <v>3212</v>
      </c>
      <c r="B24" s="20">
        <v>55619</v>
      </c>
      <c r="C24" s="21" t="s">
        <v>3232</v>
      </c>
      <c r="D24" s="20" t="s">
        <v>3231</v>
      </c>
      <c r="E24" s="22">
        <v>7.1</v>
      </c>
    </row>
    <row r="25" spans="1:5" s="23" customFormat="1" ht="12.75">
      <c r="A25" s="19" t="s">
        <v>3212</v>
      </c>
      <c r="B25" s="20">
        <v>55624</v>
      </c>
      <c r="C25" s="21" t="s">
        <v>3233</v>
      </c>
      <c r="D25" s="20" t="s">
        <v>3231</v>
      </c>
      <c r="E25" s="22">
        <v>6.6</v>
      </c>
    </row>
    <row r="26" spans="1:5" s="26" customFormat="1" ht="12.75">
      <c r="A26" s="24"/>
      <c r="B26" s="75" t="s">
        <v>3234</v>
      </c>
      <c r="C26" s="76"/>
      <c r="D26" s="77"/>
      <c r="E26" s="25">
        <f>SUM(E23:E25)</f>
        <v>17.299999999999997</v>
      </c>
    </row>
    <row r="27" spans="1:5" s="23" customFormat="1" ht="12.75">
      <c r="A27" s="19" t="s">
        <v>3212</v>
      </c>
      <c r="B27" s="20">
        <v>55034</v>
      </c>
      <c r="C27" s="21" t="s">
        <v>3235</v>
      </c>
      <c r="D27" s="20" t="s">
        <v>3236</v>
      </c>
      <c r="E27" s="22">
        <v>2.7</v>
      </c>
    </row>
    <row r="28" spans="1:5" s="23" customFormat="1" ht="12.75">
      <c r="A28" s="19" t="s">
        <v>3212</v>
      </c>
      <c r="B28" s="20">
        <v>56289</v>
      </c>
      <c r="C28" s="21" t="s">
        <v>3237</v>
      </c>
      <c r="D28" s="20" t="s">
        <v>3236</v>
      </c>
      <c r="E28" s="22">
        <v>2.1</v>
      </c>
    </row>
    <row r="29" spans="1:5" s="23" customFormat="1" ht="12.75">
      <c r="A29" s="19" t="s">
        <v>3212</v>
      </c>
      <c r="B29" s="20">
        <v>56292</v>
      </c>
      <c r="C29" s="21" t="s">
        <v>3238</v>
      </c>
      <c r="D29" s="20" t="s">
        <v>3236</v>
      </c>
      <c r="E29" s="22">
        <v>1.7</v>
      </c>
    </row>
    <row r="30" spans="1:5" s="23" customFormat="1" ht="12.75">
      <c r="A30" s="19" t="s">
        <v>3212</v>
      </c>
      <c r="B30" s="20">
        <v>56293</v>
      </c>
      <c r="C30" s="21" t="s">
        <v>3239</v>
      </c>
      <c r="D30" s="20" t="s">
        <v>3236</v>
      </c>
      <c r="E30" s="22">
        <v>5</v>
      </c>
    </row>
    <row r="31" spans="1:5" s="26" customFormat="1" ht="12.75">
      <c r="A31" s="24"/>
      <c r="B31" s="75" t="s">
        <v>3240</v>
      </c>
      <c r="C31" s="76"/>
      <c r="D31" s="77"/>
      <c r="E31" s="25">
        <f>SUM(E27:E30)</f>
        <v>11.5</v>
      </c>
    </row>
    <row r="32" spans="1:5" s="23" customFormat="1" ht="12.75">
      <c r="A32" s="19" t="s">
        <v>3212</v>
      </c>
      <c r="B32" s="20">
        <v>55735</v>
      </c>
      <c r="C32" s="21" t="s">
        <v>3241</v>
      </c>
      <c r="D32" s="20" t="s">
        <v>3242</v>
      </c>
      <c r="E32" s="22">
        <v>8</v>
      </c>
    </row>
    <row r="33" spans="1:5" s="23" customFormat="1" ht="12.75">
      <c r="A33" s="19" t="s">
        <v>3212</v>
      </c>
      <c r="B33" s="20">
        <v>55736</v>
      </c>
      <c r="C33" s="21" t="s">
        <v>3243</v>
      </c>
      <c r="D33" s="20" t="s">
        <v>3242</v>
      </c>
      <c r="E33" s="22">
        <v>3.5</v>
      </c>
    </row>
    <row r="34" spans="1:5" s="26" customFormat="1" ht="12.75">
      <c r="A34" s="24"/>
      <c r="B34" s="75" t="s">
        <v>3244</v>
      </c>
      <c r="C34" s="76"/>
      <c r="D34" s="77"/>
      <c r="E34" s="25">
        <f>SUM(E32:E33)</f>
        <v>11.5</v>
      </c>
    </row>
    <row r="35" spans="1:5" s="23" customFormat="1" ht="25.5">
      <c r="A35" s="19" t="s">
        <v>3212</v>
      </c>
      <c r="B35" s="20">
        <v>56356</v>
      </c>
      <c r="C35" s="21" t="s">
        <v>3245</v>
      </c>
      <c r="D35" s="20" t="s">
        <v>3246</v>
      </c>
      <c r="E35" s="22">
        <v>10.4</v>
      </c>
    </row>
    <row r="36" spans="1:5" s="26" customFormat="1" ht="12.75">
      <c r="A36" s="24"/>
      <c r="B36" s="75" t="s">
        <v>3247</v>
      </c>
      <c r="C36" s="76"/>
      <c r="D36" s="77"/>
      <c r="E36" s="25">
        <f>SUM(E35)</f>
        <v>10.4</v>
      </c>
    </row>
    <row r="37" spans="1:5" s="23" customFormat="1" ht="12.75">
      <c r="A37" s="19" t="s">
        <v>3212</v>
      </c>
      <c r="B37" s="20">
        <v>57043</v>
      </c>
      <c r="C37" s="21" t="s">
        <v>3248</v>
      </c>
      <c r="D37" s="20" t="s">
        <v>3249</v>
      </c>
      <c r="E37" s="22">
        <v>6.65</v>
      </c>
    </row>
    <row r="38" spans="1:5" s="23" customFormat="1" ht="12.75">
      <c r="A38" s="19" t="s">
        <v>3212</v>
      </c>
      <c r="B38" s="20">
        <v>57048</v>
      </c>
      <c r="C38" s="21" t="s">
        <v>3250</v>
      </c>
      <c r="D38" s="20" t="s">
        <v>3249</v>
      </c>
      <c r="E38" s="22">
        <v>2</v>
      </c>
    </row>
    <row r="39" spans="1:5" s="23" customFormat="1" ht="12.75">
      <c r="A39" s="19" t="s">
        <v>3212</v>
      </c>
      <c r="B39" s="20">
        <v>57049</v>
      </c>
      <c r="C39" s="21" t="s">
        <v>3251</v>
      </c>
      <c r="D39" s="20" t="s">
        <v>3249</v>
      </c>
      <c r="E39" s="22">
        <v>2.1</v>
      </c>
    </row>
    <row r="40" spans="1:5" s="26" customFormat="1" ht="12.75">
      <c r="A40" s="24"/>
      <c r="B40" s="75" t="s">
        <v>3252</v>
      </c>
      <c r="C40" s="76"/>
      <c r="D40" s="77"/>
      <c r="E40" s="25">
        <f>SUM(E37:E39)</f>
        <v>10.75</v>
      </c>
    </row>
    <row r="41" spans="1:5" s="23" customFormat="1" ht="12.75">
      <c r="A41" s="19" t="s">
        <v>3212</v>
      </c>
      <c r="B41" s="20">
        <v>57302</v>
      </c>
      <c r="C41" s="21" t="s">
        <v>3253</v>
      </c>
      <c r="D41" s="20" t="s">
        <v>3254</v>
      </c>
      <c r="E41" s="22">
        <v>2.2</v>
      </c>
    </row>
    <row r="42" spans="1:5" s="26" customFormat="1" ht="12.75">
      <c r="A42" s="24"/>
      <c r="B42" s="75" t="s">
        <v>3255</v>
      </c>
      <c r="C42" s="76"/>
      <c r="D42" s="77"/>
      <c r="E42" s="25">
        <f>SUM(E41)</f>
        <v>2.2</v>
      </c>
    </row>
    <row r="43" spans="1:5" s="23" customFormat="1" ht="12.75">
      <c r="A43" s="19" t="s">
        <v>3212</v>
      </c>
      <c r="B43" s="20">
        <v>56848</v>
      </c>
      <c r="C43" s="21" t="s">
        <v>3256</v>
      </c>
      <c r="D43" s="20" t="s">
        <v>3257</v>
      </c>
      <c r="E43" s="22">
        <v>3.1</v>
      </c>
    </row>
    <row r="44" spans="1:5" s="26" customFormat="1" ht="12.75">
      <c r="A44" s="24"/>
      <c r="B44" s="75" t="s">
        <v>3258</v>
      </c>
      <c r="C44" s="76"/>
      <c r="D44" s="77"/>
      <c r="E44" s="25">
        <f>SUM(E43)</f>
        <v>3.1</v>
      </c>
    </row>
    <row r="45" spans="1:5" s="23" customFormat="1" ht="25.5">
      <c r="A45" s="19" t="s">
        <v>3212</v>
      </c>
      <c r="B45" s="20">
        <v>55708</v>
      </c>
      <c r="C45" s="21" t="s">
        <v>3259</v>
      </c>
      <c r="D45" s="20" t="s">
        <v>3260</v>
      </c>
      <c r="E45" s="22">
        <v>17.2</v>
      </c>
    </row>
    <row r="46" spans="1:5" s="26" customFormat="1" ht="12.75">
      <c r="A46" s="24"/>
      <c r="B46" s="75" t="s">
        <v>3261</v>
      </c>
      <c r="C46" s="76"/>
      <c r="D46" s="77"/>
      <c r="E46" s="25">
        <f>SUM(E45)</f>
        <v>17.2</v>
      </c>
    </row>
    <row r="47" spans="1:5" s="23" customFormat="1" ht="12.75">
      <c r="A47" s="19" t="s">
        <v>3212</v>
      </c>
      <c r="B47" s="20">
        <v>56256</v>
      </c>
      <c r="C47" s="21" t="s">
        <v>1144</v>
      </c>
      <c r="D47" s="20" t="s">
        <v>1145</v>
      </c>
      <c r="E47" s="22">
        <v>1.7</v>
      </c>
    </row>
    <row r="48" spans="1:5" s="26" customFormat="1" ht="12.75">
      <c r="A48" s="24"/>
      <c r="B48" s="75" t="s">
        <v>1146</v>
      </c>
      <c r="C48" s="76"/>
      <c r="D48" s="77"/>
      <c r="E48" s="25">
        <f>SUM(E47)</f>
        <v>1.7</v>
      </c>
    </row>
    <row r="49" spans="1:5" s="23" customFormat="1" ht="12.75">
      <c r="A49" s="19" t="s">
        <v>3212</v>
      </c>
      <c r="B49" s="20">
        <v>55831</v>
      </c>
      <c r="C49" s="21" t="s">
        <v>1147</v>
      </c>
      <c r="D49" s="20" t="s">
        <v>1148</v>
      </c>
      <c r="E49" s="22">
        <v>11.85</v>
      </c>
    </row>
    <row r="50" spans="1:5" s="23" customFormat="1" ht="25.5">
      <c r="A50" s="19" t="s">
        <v>3212</v>
      </c>
      <c r="B50" s="20">
        <v>55857</v>
      </c>
      <c r="C50" s="21" t="s">
        <v>1149</v>
      </c>
      <c r="D50" s="20" t="s">
        <v>1148</v>
      </c>
      <c r="E50" s="22">
        <v>13.9</v>
      </c>
    </row>
    <row r="51" spans="1:5" s="26" customFormat="1" ht="12.75">
      <c r="A51" s="24"/>
      <c r="B51" s="75" t="s">
        <v>1150</v>
      </c>
      <c r="C51" s="76"/>
      <c r="D51" s="77"/>
      <c r="E51" s="25">
        <f>SUM(E49:E50)</f>
        <v>25.75</v>
      </c>
    </row>
    <row r="52" spans="1:5" s="23" customFormat="1" ht="12.75">
      <c r="A52" s="19" t="s">
        <v>3212</v>
      </c>
      <c r="B52" s="20">
        <v>58272</v>
      </c>
      <c r="C52" s="21" t="s">
        <v>1151</v>
      </c>
      <c r="D52" s="20" t="s">
        <v>1152</v>
      </c>
      <c r="E52" s="22">
        <v>21.7</v>
      </c>
    </row>
    <row r="53" spans="1:5" s="23" customFormat="1" ht="12.75">
      <c r="A53" s="19" t="s">
        <v>3212</v>
      </c>
      <c r="B53" s="20">
        <v>58277</v>
      </c>
      <c r="C53" s="21" t="s">
        <v>1153</v>
      </c>
      <c r="D53" s="20" t="s">
        <v>1152</v>
      </c>
      <c r="E53" s="22">
        <v>13</v>
      </c>
    </row>
    <row r="54" spans="1:5" s="26" customFormat="1" ht="12.75">
      <c r="A54" s="24"/>
      <c r="B54" s="75" t="s">
        <v>1154</v>
      </c>
      <c r="C54" s="76"/>
      <c r="D54" s="77"/>
      <c r="E54" s="27">
        <f>SUM(E52:E53)</f>
        <v>34.7</v>
      </c>
    </row>
    <row r="55" spans="1:5" s="23" customFormat="1" ht="12.75">
      <c r="A55" s="19" t="s">
        <v>3212</v>
      </c>
      <c r="B55" s="37">
        <v>56316</v>
      </c>
      <c r="C55" s="19" t="s">
        <v>1155</v>
      </c>
      <c r="D55" s="37" t="s">
        <v>1156</v>
      </c>
      <c r="E55" s="28">
        <v>1.9</v>
      </c>
    </row>
    <row r="56" spans="1:5" s="26" customFormat="1" ht="12.75">
      <c r="A56" s="24"/>
      <c r="B56" s="75" t="s">
        <v>1157</v>
      </c>
      <c r="C56" s="76"/>
      <c r="D56" s="77"/>
      <c r="E56" s="25">
        <f>SUM(E55)</f>
        <v>1.9</v>
      </c>
    </row>
    <row r="57" spans="1:5" s="23" customFormat="1" ht="25.5">
      <c r="A57" s="19" t="s">
        <v>3212</v>
      </c>
      <c r="B57" s="20">
        <v>57591</v>
      </c>
      <c r="C57" s="21" t="s">
        <v>1158</v>
      </c>
      <c r="D57" s="20" t="s">
        <v>1159</v>
      </c>
      <c r="E57" s="22">
        <v>1.8</v>
      </c>
    </row>
    <row r="58" spans="1:5" s="23" customFormat="1" ht="12.75">
      <c r="A58" s="19" t="s">
        <v>3212</v>
      </c>
      <c r="B58" s="20">
        <v>57601</v>
      </c>
      <c r="C58" s="21" t="s">
        <v>1160</v>
      </c>
      <c r="D58" s="20" t="s">
        <v>1159</v>
      </c>
      <c r="E58" s="22">
        <v>3.3</v>
      </c>
    </row>
    <row r="59" spans="1:5" s="23" customFormat="1" ht="12.75">
      <c r="A59" s="19" t="s">
        <v>3212</v>
      </c>
      <c r="B59" s="20">
        <v>57602</v>
      </c>
      <c r="C59" s="21" t="s">
        <v>1161</v>
      </c>
      <c r="D59" s="20" t="s">
        <v>1159</v>
      </c>
      <c r="E59" s="22">
        <v>1.7</v>
      </c>
    </row>
    <row r="60" spans="1:5" s="26" customFormat="1" ht="12.75">
      <c r="A60" s="24"/>
      <c r="B60" s="75" t="s">
        <v>1162</v>
      </c>
      <c r="C60" s="76"/>
      <c r="D60" s="77"/>
      <c r="E60" s="25">
        <f>SUM(E57:E59)</f>
        <v>6.8</v>
      </c>
    </row>
    <row r="61" spans="1:5" s="23" customFormat="1" ht="12.75">
      <c r="A61" s="19" t="s">
        <v>3212</v>
      </c>
      <c r="B61" s="20">
        <v>55515</v>
      </c>
      <c r="C61" s="21" t="s">
        <v>1163</v>
      </c>
      <c r="D61" s="20" t="s">
        <v>1164</v>
      </c>
      <c r="E61" s="22">
        <v>5.2</v>
      </c>
    </row>
    <row r="62" spans="1:5" s="23" customFormat="1" ht="12.75">
      <c r="A62" s="19" t="s">
        <v>3212</v>
      </c>
      <c r="B62" s="20">
        <v>55516</v>
      </c>
      <c r="C62" s="21" t="s">
        <v>1165</v>
      </c>
      <c r="D62" s="20" t="s">
        <v>1164</v>
      </c>
      <c r="E62" s="22">
        <v>4.8</v>
      </c>
    </row>
    <row r="63" spans="1:5" s="23" customFormat="1" ht="25.5">
      <c r="A63" s="19" t="s">
        <v>3212</v>
      </c>
      <c r="B63" s="20">
        <v>55518</v>
      </c>
      <c r="C63" s="21" t="s">
        <v>1166</v>
      </c>
      <c r="D63" s="20" t="s">
        <v>1164</v>
      </c>
      <c r="E63" s="22">
        <v>13.5</v>
      </c>
    </row>
    <row r="64" spans="1:5" s="26" customFormat="1" ht="12.75">
      <c r="A64" s="24"/>
      <c r="B64" s="75" t="s">
        <v>1167</v>
      </c>
      <c r="C64" s="76"/>
      <c r="D64" s="77"/>
      <c r="E64" s="25">
        <f>SUM(E61:E63)</f>
        <v>23.5</v>
      </c>
    </row>
    <row r="65" spans="1:5" s="23" customFormat="1" ht="25.5">
      <c r="A65" s="19" t="s">
        <v>3212</v>
      </c>
      <c r="B65" s="20">
        <v>56338</v>
      </c>
      <c r="C65" s="21" t="s">
        <v>1168</v>
      </c>
      <c r="D65" s="20" t="s">
        <v>1169</v>
      </c>
      <c r="E65" s="22">
        <v>10</v>
      </c>
    </row>
    <row r="66" spans="1:5" s="23" customFormat="1" ht="25.5">
      <c r="A66" s="19" t="s">
        <v>3212</v>
      </c>
      <c r="B66" s="20">
        <v>56339</v>
      </c>
      <c r="C66" s="21" t="s">
        <v>1170</v>
      </c>
      <c r="D66" s="20" t="s">
        <v>1169</v>
      </c>
      <c r="E66" s="22">
        <v>4.05</v>
      </c>
    </row>
    <row r="67" spans="1:5" s="23" customFormat="1" ht="25.5">
      <c r="A67" s="19" t="s">
        <v>3212</v>
      </c>
      <c r="B67" s="20">
        <v>56342</v>
      </c>
      <c r="C67" s="21" t="s">
        <v>1171</v>
      </c>
      <c r="D67" s="20" t="s">
        <v>1169</v>
      </c>
      <c r="E67" s="22">
        <v>9.4</v>
      </c>
    </row>
    <row r="68" spans="1:5" s="26" customFormat="1" ht="12.75">
      <c r="A68" s="24"/>
      <c r="B68" s="75" t="s">
        <v>1172</v>
      </c>
      <c r="C68" s="76"/>
      <c r="D68" s="77"/>
      <c r="E68" s="25">
        <f>SUM(E65:E67)</f>
        <v>23.450000000000003</v>
      </c>
    </row>
    <row r="69" spans="1:5" s="23" customFormat="1" ht="12.75">
      <c r="A69" s="19" t="s">
        <v>3212</v>
      </c>
      <c r="B69" s="20">
        <v>57569</v>
      </c>
      <c r="C69" s="21" t="s">
        <v>1173</v>
      </c>
      <c r="D69" s="20" t="s">
        <v>1174</v>
      </c>
      <c r="E69" s="22">
        <v>8.3</v>
      </c>
    </row>
    <row r="70" spans="1:5" s="26" customFormat="1" ht="12.75">
      <c r="A70" s="24"/>
      <c r="B70" s="75" t="s">
        <v>1175</v>
      </c>
      <c r="C70" s="76"/>
      <c r="D70" s="77"/>
      <c r="E70" s="25">
        <f>SUM(E69)</f>
        <v>8.3</v>
      </c>
    </row>
    <row r="71" spans="1:5" s="23" customFormat="1" ht="25.5">
      <c r="A71" s="19" t="s">
        <v>3212</v>
      </c>
      <c r="B71" s="20">
        <v>58271</v>
      </c>
      <c r="C71" s="21" t="s">
        <v>1176</v>
      </c>
      <c r="D71" s="20" t="s">
        <v>1177</v>
      </c>
      <c r="E71" s="22">
        <v>32.85</v>
      </c>
    </row>
    <row r="72" spans="1:5" s="23" customFormat="1" ht="25.5">
      <c r="A72" s="19" t="s">
        <v>3212</v>
      </c>
      <c r="B72" s="20">
        <v>58383</v>
      </c>
      <c r="C72" s="21" t="s">
        <v>1178</v>
      </c>
      <c r="D72" s="20" t="s">
        <v>1177</v>
      </c>
      <c r="E72" s="22">
        <v>27.85</v>
      </c>
    </row>
    <row r="73" spans="1:5" s="23" customFormat="1" ht="12.75">
      <c r="A73" s="19" t="s">
        <v>3212</v>
      </c>
      <c r="B73" s="20">
        <v>58388</v>
      </c>
      <c r="C73" s="21" t="s">
        <v>1179</v>
      </c>
      <c r="D73" s="20" t="s">
        <v>1177</v>
      </c>
      <c r="E73" s="22">
        <v>17</v>
      </c>
    </row>
    <row r="74" spans="1:5" s="26" customFormat="1" ht="12.75">
      <c r="A74" s="24"/>
      <c r="B74" s="75" t="s">
        <v>1180</v>
      </c>
      <c r="C74" s="76"/>
      <c r="D74" s="77"/>
      <c r="E74" s="25">
        <f>SUM(E71:E73)</f>
        <v>77.7</v>
      </c>
    </row>
    <row r="75" spans="1:5" s="23" customFormat="1" ht="12.75">
      <c r="A75" s="19" t="s">
        <v>3212</v>
      </c>
      <c r="B75" s="20">
        <v>56189</v>
      </c>
      <c r="C75" s="21" t="s">
        <v>1181</v>
      </c>
      <c r="D75" s="20" t="s">
        <v>1182</v>
      </c>
      <c r="E75" s="22">
        <v>8.2</v>
      </c>
    </row>
    <row r="76" spans="1:5" s="23" customFormat="1" ht="25.5">
      <c r="A76" s="19" t="s">
        <v>3212</v>
      </c>
      <c r="B76" s="20">
        <v>56193</v>
      </c>
      <c r="C76" s="21" t="s">
        <v>1183</v>
      </c>
      <c r="D76" s="20" t="s">
        <v>1182</v>
      </c>
      <c r="E76" s="22">
        <v>5.8</v>
      </c>
    </row>
    <row r="77" spans="1:5" s="26" customFormat="1" ht="12.75">
      <c r="A77" s="24"/>
      <c r="B77" s="75" t="s">
        <v>1184</v>
      </c>
      <c r="C77" s="76"/>
      <c r="D77" s="77"/>
      <c r="E77" s="25">
        <f>SUM(E75:E76)</f>
        <v>14</v>
      </c>
    </row>
    <row r="78" spans="1:5" s="23" customFormat="1" ht="12.75">
      <c r="A78" s="19" t="s">
        <v>3212</v>
      </c>
      <c r="B78" s="20">
        <v>58317</v>
      </c>
      <c r="C78" s="21" t="s">
        <v>1185</v>
      </c>
      <c r="D78" s="20" t="s">
        <v>1186</v>
      </c>
      <c r="E78" s="22">
        <v>2.9</v>
      </c>
    </row>
    <row r="79" spans="1:5" s="23" customFormat="1" ht="12.75">
      <c r="A79" s="19" t="s">
        <v>3212</v>
      </c>
      <c r="B79" s="20">
        <v>58318</v>
      </c>
      <c r="C79" s="21" t="s">
        <v>1187</v>
      </c>
      <c r="D79" s="20" t="s">
        <v>1186</v>
      </c>
      <c r="E79" s="22">
        <v>10.4</v>
      </c>
    </row>
    <row r="80" spans="1:5" s="23" customFormat="1" ht="25.5">
      <c r="A80" s="19" t="s">
        <v>3212</v>
      </c>
      <c r="B80" s="20">
        <v>58326</v>
      </c>
      <c r="C80" s="21" t="s">
        <v>1188</v>
      </c>
      <c r="D80" s="20" t="s">
        <v>1186</v>
      </c>
      <c r="E80" s="22">
        <v>4.8</v>
      </c>
    </row>
    <row r="81" spans="1:5" s="23" customFormat="1" ht="12.75">
      <c r="A81" s="19" t="s">
        <v>3212</v>
      </c>
      <c r="B81" s="20">
        <v>58327</v>
      </c>
      <c r="C81" s="21" t="s">
        <v>1189</v>
      </c>
      <c r="D81" s="20" t="s">
        <v>1186</v>
      </c>
      <c r="E81" s="22">
        <v>9.25</v>
      </c>
    </row>
    <row r="82" spans="1:5" s="26" customFormat="1" ht="12.75">
      <c r="A82" s="24"/>
      <c r="B82" s="75" t="s">
        <v>1190</v>
      </c>
      <c r="C82" s="76"/>
      <c r="D82" s="77"/>
      <c r="E82" s="25">
        <f>SUM(E78:E81)</f>
        <v>27.35</v>
      </c>
    </row>
    <row r="83" spans="1:5" s="23" customFormat="1" ht="25.5">
      <c r="A83" s="19" t="s">
        <v>3212</v>
      </c>
      <c r="B83" s="20">
        <v>57075</v>
      </c>
      <c r="C83" s="21" t="s">
        <v>1191</v>
      </c>
      <c r="D83" s="20" t="s">
        <v>1192</v>
      </c>
      <c r="E83" s="22">
        <v>4.2</v>
      </c>
    </row>
    <row r="84" spans="1:5" s="23" customFormat="1" ht="12.75">
      <c r="A84" s="19" t="s">
        <v>3212</v>
      </c>
      <c r="B84" s="20">
        <v>57078</v>
      </c>
      <c r="C84" s="21" t="s">
        <v>1193</v>
      </c>
      <c r="D84" s="20" t="s">
        <v>1192</v>
      </c>
      <c r="E84" s="22">
        <v>19.7</v>
      </c>
    </row>
    <row r="85" spans="1:5" s="23" customFormat="1" ht="25.5">
      <c r="A85" s="19" t="s">
        <v>3212</v>
      </c>
      <c r="B85" s="20">
        <v>57079</v>
      </c>
      <c r="C85" s="21" t="s">
        <v>1194</v>
      </c>
      <c r="D85" s="20" t="s">
        <v>1192</v>
      </c>
      <c r="E85" s="22">
        <v>4.9</v>
      </c>
    </row>
    <row r="86" spans="1:5" s="23" customFormat="1" ht="12.75">
      <c r="A86" s="19" t="s">
        <v>3212</v>
      </c>
      <c r="B86" s="20">
        <v>57083</v>
      </c>
      <c r="C86" s="21" t="s">
        <v>1195</v>
      </c>
      <c r="D86" s="20" t="s">
        <v>1192</v>
      </c>
      <c r="E86" s="22">
        <v>7</v>
      </c>
    </row>
    <row r="87" spans="1:5" s="23" customFormat="1" ht="12.75">
      <c r="A87" s="19" t="s">
        <v>3212</v>
      </c>
      <c r="B87" s="20">
        <v>57513</v>
      </c>
      <c r="C87" s="21" t="s">
        <v>1196</v>
      </c>
      <c r="D87" s="20" t="s">
        <v>1192</v>
      </c>
      <c r="E87" s="22">
        <v>2.25</v>
      </c>
    </row>
    <row r="88" spans="1:5" s="26" customFormat="1" ht="12.75">
      <c r="A88" s="24"/>
      <c r="B88" s="75" t="s">
        <v>1197</v>
      </c>
      <c r="C88" s="76"/>
      <c r="D88" s="77"/>
      <c r="E88" s="25">
        <f>SUM(E83:E87)</f>
        <v>38.05</v>
      </c>
    </row>
    <row r="89" spans="1:5" s="23" customFormat="1" ht="12.75">
      <c r="A89" s="19" t="s">
        <v>3212</v>
      </c>
      <c r="B89" s="20">
        <v>56179</v>
      </c>
      <c r="C89" s="21" t="s">
        <v>1198</v>
      </c>
      <c r="D89" s="20" t="s">
        <v>1199</v>
      </c>
      <c r="E89" s="22">
        <v>5.55</v>
      </c>
    </row>
    <row r="90" spans="1:5" s="26" customFormat="1" ht="12.75">
      <c r="A90" s="24"/>
      <c r="B90" s="75" t="s">
        <v>1200</v>
      </c>
      <c r="C90" s="76"/>
      <c r="D90" s="77"/>
      <c r="E90" s="25">
        <f>SUM(E89)</f>
        <v>5.55</v>
      </c>
    </row>
    <row r="91" spans="1:5" s="23" customFormat="1" ht="12.75">
      <c r="A91" s="19" t="s">
        <v>3212</v>
      </c>
      <c r="B91" s="20">
        <v>57227</v>
      </c>
      <c r="C91" s="21" t="s">
        <v>1201</v>
      </c>
      <c r="D91" s="20" t="s">
        <v>1202</v>
      </c>
      <c r="E91" s="22">
        <v>5.5</v>
      </c>
    </row>
    <row r="92" spans="1:5" s="26" customFormat="1" ht="12.75">
      <c r="A92" s="24"/>
      <c r="B92" s="75" t="s">
        <v>1203</v>
      </c>
      <c r="C92" s="76"/>
      <c r="D92" s="77"/>
      <c r="E92" s="25">
        <f>SUM(E91)</f>
        <v>5.5</v>
      </c>
    </row>
    <row r="93" spans="1:5" s="23" customFormat="1" ht="12.75">
      <c r="A93" s="19" t="s">
        <v>3212</v>
      </c>
      <c r="B93" s="20">
        <v>55980</v>
      </c>
      <c r="C93" s="21" t="s">
        <v>1204</v>
      </c>
      <c r="D93" s="20" t="s">
        <v>1205</v>
      </c>
      <c r="E93" s="22">
        <v>8.1</v>
      </c>
    </row>
    <row r="94" spans="1:5" s="23" customFormat="1" ht="12.75">
      <c r="A94" s="19" t="s">
        <v>3212</v>
      </c>
      <c r="B94" s="20">
        <v>55981</v>
      </c>
      <c r="C94" s="21" t="s">
        <v>1206</v>
      </c>
      <c r="D94" s="20" t="s">
        <v>1205</v>
      </c>
      <c r="E94" s="22">
        <v>4.7</v>
      </c>
    </row>
    <row r="95" spans="1:5" s="23" customFormat="1" ht="25.5">
      <c r="A95" s="19" t="s">
        <v>3212</v>
      </c>
      <c r="B95" s="20">
        <v>55986</v>
      </c>
      <c r="C95" s="21" t="s">
        <v>1207</v>
      </c>
      <c r="D95" s="20" t="s">
        <v>1205</v>
      </c>
      <c r="E95" s="22">
        <v>3.6</v>
      </c>
    </row>
    <row r="96" spans="1:5" s="26" customFormat="1" ht="12.75">
      <c r="A96" s="24"/>
      <c r="B96" s="75" t="s">
        <v>1208</v>
      </c>
      <c r="C96" s="76"/>
      <c r="D96" s="77"/>
      <c r="E96" s="25">
        <f>SUM(E93:E95)</f>
        <v>16.400000000000002</v>
      </c>
    </row>
    <row r="97" spans="1:5" s="23" customFormat="1" ht="12.75">
      <c r="A97" s="19" t="s">
        <v>3212</v>
      </c>
      <c r="B97" s="20">
        <v>57650</v>
      </c>
      <c r="C97" s="21" t="s">
        <v>1209</v>
      </c>
      <c r="D97" s="20" t="s">
        <v>1210</v>
      </c>
      <c r="E97" s="22">
        <v>0.8</v>
      </c>
    </row>
    <row r="98" spans="1:5" s="26" customFormat="1" ht="12.75">
      <c r="A98" s="24"/>
      <c r="B98" s="75" t="s">
        <v>1211</v>
      </c>
      <c r="C98" s="76"/>
      <c r="D98" s="77"/>
      <c r="E98" s="25">
        <f>SUM(E97)</f>
        <v>0.8</v>
      </c>
    </row>
    <row r="99" spans="1:5" s="23" customFormat="1" ht="12.75">
      <c r="A99" s="19" t="s">
        <v>3212</v>
      </c>
      <c r="B99" s="20">
        <v>57479</v>
      </c>
      <c r="C99" s="21" t="s">
        <v>1212</v>
      </c>
      <c r="D99" s="20" t="s">
        <v>1213</v>
      </c>
      <c r="E99" s="22">
        <v>11.35</v>
      </c>
    </row>
    <row r="100" spans="1:5" s="26" customFormat="1" ht="12.75">
      <c r="A100" s="24"/>
      <c r="B100" s="75" t="s">
        <v>1214</v>
      </c>
      <c r="C100" s="76"/>
      <c r="D100" s="77"/>
      <c r="E100" s="25">
        <f>SUM(E99)</f>
        <v>11.35</v>
      </c>
    </row>
    <row r="101" spans="1:5" s="23" customFormat="1" ht="12.75">
      <c r="A101" s="19" t="s">
        <v>3212</v>
      </c>
      <c r="B101" s="20">
        <v>56880</v>
      </c>
      <c r="C101" s="21" t="s">
        <v>1215</v>
      </c>
      <c r="D101" s="20" t="s">
        <v>1216</v>
      </c>
      <c r="E101" s="22">
        <v>0.8</v>
      </c>
    </row>
    <row r="102" spans="1:5" s="23" customFormat="1" ht="12.75">
      <c r="A102" s="19" t="s">
        <v>3212</v>
      </c>
      <c r="B102" s="20">
        <v>56891</v>
      </c>
      <c r="C102" s="21" t="s">
        <v>1217</v>
      </c>
      <c r="D102" s="20" t="s">
        <v>1216</v>
      </c>
      <c r="E102" s="22">
        <v>2.4</v>
      </c>
    </row>
    <row r="103" spans="1:5" s="23" customFormat="1" ht="12.75">
      <c r="A103" s="19" t="s">
        <v>3212</v>
      </c>
      <c r="B103" s="20">
        <v>56894</v>
      </c>
      <c r="C103" s="21" t="s">
        <v>1218</v>
      </c>
      <c r="D103" s="20" t="s">
        <v>1216</v>
      </c>
      <c r="E103" s="22">
        <v>8.05</v>
      </c>
    </row>
    <row r="104" spans="1:5" s="26" customFormat="1" ht="12.75">
      <c r="A104" s="24"/>
      <c r="B104" s="75" t="s">
        <v>1219</v>
      </c>
      <c r="C104" s="76"/>
      <c r="D104" s="77"/>
      <c r="E104" s="25">
        <f>SUM(E101:E103)</f>
        <v>11.25</v>
      </c>
    </row>
    <row r="105" spans="1:5" s="23" customFormat="1" ht="25.5">
      <c r="A105" s="19" t="s">
        <v>3212</v>
      </c>
      <c r="B105" s="20">
        <v>56456</v>
      </c>
      <c r="C105" s="21" t="s">
        <v>1220</v>
      </c>
      <c r="D105" s="20" t="s">
        <v>1221</v>
      </c>
      <c r="E105" s="22">
        <v>13.4</v>
      </c>
    </row>
    <row r="106" spans="1:5" s="23" customFormat="1" ht="25.5">
      <c r="A106" s="19" t="s">
        <v>3212</v>
      </c>
      <c r="B106" s="20">
        <v>56458</v>
      </c>
      <c r="C106" s="21" t="s">
        <v>1222</v>
      </c>
      <c r="D106" s="20" t="s">
        <v>1221</v>
      </c>
      <c r="E106" s="22">
        <v>2</v>
      </c>
    </row>
    <row r="107" spans="1:5" s="23" customFormat="1" ht="12.75">
      <c r="A107" s="19" t="s">
        <v>3212</v>
      </c>
      <c r="B107" s="20">
        <v>56459</v>
      </c>
      <c r="C107" s="21" t="s">
        <v>1223</v>
      </c>
      <c r="D107" s="20" t="s">
        <v>1221</v>
      </c>
      <c r="E107" s="22">
        <v>1</v>
      </c>
    </row>
    <row r="108" spans="1:5" s="23" customFormat="1" ht="25.5">
      <c r="A108" s="19" t="s">
        <v>3212</v>
      </c>
      <c r="B108" s="20">
        <v>56463</v>
      </c>
      <c r="C108" s="21" t="s">
        <v>1224</v>
      </c>
      <c r="D108" s="20" t="s">
        <v>1221</v>
      </c>
      <c r="E108" s="22">
        <v>9.3</v>
      </c>
    </row>
    <row r="109" spans="1:5" s="26" customFormat="1" ht="12.75">
      <c r="A109" s="24"/>
      <c r="B109" s="75" t="s">
        <v>1225</v>
      </c>
      <c r="C109" s="76"/>
      <c r="D109" s="77"/>
      <c r="E109" s="25">
        <f>SUM(E105:E108)</f>
        <v>25.7</v>
      </c>
    </row>
    <row r="110" spans="1:5" s="23" customFormat="1" ht="12.75">
      <c r="A110" s="19" t="s">
        <v>3212</v>
      </c>
      <c r="B110" s="20">
        <v>57662</v>
      </c>
      <c r="C110" s="21" t="s">
        <v>1460</v>
      </c>
      <c r="D110" s="20" t="s">
        <v>1461</v>
      </c>
      <c r="E110" s="22">
        <v>8.3</v>
      </c>
    </row>
    <row r="111" spans="1:5" s="26" customFormat="1" ht="12.75">
      <c r="A111" s="24"/>
      <c r="B111" s="75" t="s">
        <v>1462</v>
      </c>
      <c r="C111" s="76"/>
      <c r="D111" s="77"/>
      <c r="E111" s="25">
        <f>SUM(E110)</f>
        <v>8.3</v>
      </c>
    </row>
    <row r="112" spans="1:5" s="23" customFormat="1" ht="12.75">
      <c r="A112" s="19" t="s">
        <v>3212</v>
      </c>
      <c r="B112" s="20">
        <v>56693</v>
      </c>
      <c r="C112" s="21" t="s">
        <v>1463</v>
      </c>
      <c r="D112" s="20" t="s">
        <v>1464</v>
      </c>
      <c r="E112" s="22">
        <v>6</v>
      </c>
    </row>
    <row r="113" spans="1:5" s="23" customFormat="1" ht="25.5">
      <c r="A113" s="19" t="s">
        <v>3212</v>
      </c>
      <c r="B113" s="20">
        <v>56699</v>
      </c>
      <c r="C113" s="21" t="s">
        <v>1465</v>
      </c>
      <c r="D113" s="20" t="s">
        <v>1464</v>
      </c>
      <c r="E113" s="22">
        <v>12.2</v>
      </c>
    </row>
    <row r="114" spans="1:5" s="23" customFormat="1" ht="12.75">
      <c r="A114" s="19" t="s">
        <v>3212</v>
      </c>
      <c r="B114" s="20">
        <v>56703</v>
      </c>
      <c r="C114" s="21" t="s">
        <v>1466</v>
      </c>
      <c r="D114" s="20" t="s">
        <v>1464</v>
      </c>
      <c r="E114" s="22">
        <v>4.4</v>
      </c>
    </row>
    <row r="115" spans="1:5" s="23" customFormat="1" ht="12.75">
      <c r="A115" s="19" t="s">
        <v>3212</v>
      </c>
      <c r="B115" s="20">
        <v>56704</v>
      </c>
      <c r="C115" s="21" t="s">
        <v>1467</v>
      </c>
      <c r="D115" s="20" t="s">
        <v>1464</v>
      </c>
      <c r="E115" s="22">
        <v>6</v>
      </c>
    </row>
    <row r="116" spans="1:5" s="23" customFormat="1" ht="25.5">
      <c r="A116" s="19" t="s">
        <v>3212</v>
      </c>
      <c r="B116" s="20">
        <v>56705</v>
      </c>
      <c r="C116" s="21" t="s">
        <v>1468</v>
      </c>
      <c r="D116" s="20" t="s">
        <v>1469</v>
      </c>
      <c r="E116" s="22">
        <v>22.5</v>
      </c>
    </row>
    <row r="117" spans="1:5" s="23" customFormat="1" ht="25.5">
      <c r="A117" s="19" t="s">
        <v>3212</v>
      </c>
      <c r="B117" s="20">
        <v>56709</v>
      </c>
      <c r="C117" s="21" t="s">
        <v>1470</v>
      </c>
      <c r="D117" s="20" t="s">
        <v>1471</v>
      </c>
      <c r="E117" s="22">
        <v>11.1</v>
      </c>
    </row>
    <row r="118" spans="1:5" s="26" customFormat="1" ht="12.75">
      <c r="A118" s="24"/>
      <c r="B118" s="75" t="s">
        <v>1472</v>
      </c>
      <c r="C118" s="76"/>
      <c r="D118" s="77"/>
      <c r="E118" s="25">
        <f>SUM(E112:E117)</f>
        <v>62.2</v>
      </c>
    </row>
    <row r="119" spans="1:5" s="23" customFormat="1" ht="12.75">
      <c r="A119" s="19" t="s">
        <v>3212</v>
      </c>
      <c r="B119" s="20">
        <v>56153</v>
      </c>
      <c r="C119" s="21" t="s">
        <v>1473</v>
      </c>
      <c r="D119" s="20" t="s">
        <v>1474</v>
      </c>
      <c r="E119" s="22">
        <v>10.45</v>
      </c>
    </row>
    <row r="120" spans="1:5" s="23" customFormat="1" ht="12.75">
      <c r="A120" s="19" t="s">
        <v>3212</v>
      </c>
      <c r="B120" s="20">
        <v>56156</v>
      </c>
      <c r="C120" s="21" t="s">
        <v>1475</v>
      </c>
      <c r="D120" s="20" t="s">
        <v>1474</v>
      </c>
      <c r="E120" s="22">
        <v>5.9</v>
      </c>
    </row>
    <row r="121" spans="1:5" s="26" customFormat="1" ht="12.75">
      <c r="A121" s="24"/>
      <c r="B121" s="75" t="s">
        <v>1476</v>
      </c>
      <c r="C121" s="76"/>
      <c r="D121" s="77"/>
      <c r="E121" s="25">
        <f>SUM(E119:E120)</f>
        <v>16.35</v>
      </c>
    </row>
    <row r="122" spans="1:5" s="23" customFormat="1" ht="12.75">
      <c r="A122" s="19" t="s">
        <v>3212</v>
      </c>
      <c r="B122" s="20">
        <v>56613</v>
      </c>
      <c r="C122" s="21" t="s">
        <v>1477</v>
      </c>
      <c r="D122" s="20" t="s">
        <v>1478</v>
      </c>
      <c r="E122" s="22">
        <v>7.3</v>
      </c>
    </row>
    <row r="123" spans="1:5" s="26" customFormat="1" ht="12.75">
      <c r="A123" s="24"/>
      <c r="B123" s="75" t="s">
        <v>1479</v>
      </c>
      <c r="C123" s="76"/>
      <c r="D123" s="77"/>
      <c r="E123" s="25">
        <f>SUM(E122)</f>
        <v>7.3</v>
      </c>
    </row>
    <row r="124" spans="1:5" s="23" customFormat="1" ht="12.75">
      <c r="A124" s="19" t="s">
        <v>3212</v>
      </c>
      <c r="B124" s="20">
        <v>58093</v>
      </c>
      <c r="C124" s="21" t="s">
        <v>1480</v>
      </c>
      <c r="D124" s="20" t="s">
        <v>1481</v>
      </c>
      <c r="E124" s="22">
        <v>1.4</v>
      </c>
    </row>
    <row r="125" spans="1:5" s="23" customFormat="1" ht="25.5">
      <c r="A125" s="19" t="s">
        <v>3212</v>
      </c>
      <c r="B125" s="20">
        <v>58096</v>
      </c>
      <c r="C125" s="21" t="s">
        <v>1482</v>
      </c>
      <c r="D125" s="20" t="s">
        <v>1481</v>
      </c>
      <c r="E125" s="22">
        <v>30.8</v>
      </c>
    </row>
    <row r="126" spans="1:5" s="23" customFormat="1" ht="25.5">
      <c r="A126" s="19" t="s">
        <v>3212</v>
      </c>
      <c r="B126" s="20">
        <v>58098</v>
      </c>
      <c r="C126" s="21" t="s">
        <v>1483</v>
      </c>
      <c r="D126" s="20" t="s">
        <v>1481</v>
      </c>
      <c r="E126" s="22">
        <v>7.7</v>
      </c>
    </row>
    <row r="127" spans="1:5" s="23" customFormat="1" ht="25.5">
      <c r="A127" s="19" t="s">
        <v>3212</v>
      </c>
      <c r="B127" s="20">
        <v>58100</v>
      </c>
      <c r="C127" s="21" t="s">
        <v>1484</v>
      </c>
      <c r="D127" s="20" t="s">
        <v>1481</v>
      </c>
      <c r="E127" s="22">
        <v>6.1</v>
      </c>
    </row>
    <row r="128" spans="1:5" s="23" customFormat="1" ht="25.5">
      <c r="A128" s="19" t="s">
        <v>3212</v>
      </c>
      <c r="B128" s="20">
        <v>58101</v>
      </c>
      <c r="C128" s="21" t="s">
        <v>1485</v>
      </c>
      <c r="D128" s="20" t="s">
        <v>1481</v>
      </c>
      <c r="E128" s="22">
        <v>2.7</v>
      </c>
    </row>
    <row r="129" spans="1:5" s="23" customFormat="1" ht="12.75">
      <c r="A129" s="19" t="s">
        <v>3212</v>
      </c>
      <c r="B129" s="20">
        <v>58116</v>
      </c>
      <c r="C129" s="21" t="s">
        <v>1486</v>
      </c>
      <c r="D129" s="20" t="s">
        <v>1481</v>
      </c>
      <c r="E129" s="22">
        <v>11.9</v>
      </c>
    </row>
    <row r="130" spans="1:5" s="26" customFormat="1" ht="12.75">
      <c r="A130" s="24"/>
      <c r="B130" s="75" t="s">
        <v>1487</v>
      </c>
      <c r="C130" s="76"/>
      <c r="D130" s="77"/>
      <c r="E130" s="25">
        <f>SUM(E124:E129)</f>
        <v>60.60000000000001</v>
      </c>
    </row>
    <row r="131" spans="1:5" s="23" customFormat="1" ht="12.75">
      <c r="A131" s="19" t="s">
        <v>3212</v>
      </c>
      <c r="B131" s="20">
        <v>55538</v>
      </c>
      <c r="C131" s="21" t="s">
        <v>1488</v>
      </c>
      <c r="D131" s="20" t="s">
        <v>1489</v>
      </c>
      <c r="E131" s="22">
        <v>12.4</v>
      </c>
    </row>
    <row r="132" spans="1:5" s="23" customFormat="1" ht="12.75">
      <c r="A132" s="19" t="s">
        <v>3212</v>
      </c>
      <c r="B132" s="20">
        <v>55539</v>
      </c>
      <c r="C132" s="21" t="s">
        <v>1490</v>
      </c>
      <c r="D132" s="20" t="s">
        <v>1489</v>
      </c>
      <c r="E132" s="22">
        <v>4</v>
      </c>
    </row>
    <row r="133" spans="1:5" s="26" customFormat="1" ht="12.75">
      <c r="A133" s="24"/>
      <c r="B133" s="75" t="s">
        <v>1491</v>
      </c>
      <c r="C133" s="76"/>
      <c r="D133" s="77"/>
      <c r="E133" s="25">
        <f>SUM(E131:E132)</f>
        <v>16.4</v>
      </c>
    </row>
    <row r="134" spans="1:5" s="23" customFormat="1" ht="12.75">
      <c r="A134" s="19" t="s">
        <v>3212</v>
      </c>
      <c r="B134" s="20">
        <v>56370</v>
      </c>
      <c r="C134" s="21" t="s">
        <v>1492</v>
      </c>
      <c r="D134" s="20" t="s">
        <v>1493</v>
      </c>
      <c r="E134" s="22">
        <v>2.7</v>
      </c>
    </row>
    <row r="135" spans="1:5" s="26" customFormat="1" ht="12.75">
      <c r="A135" s="24"/>
      <c r="B135" s="75" t="s">
        <v>1494</v>
      </c>
      <c r="C135" s="76"/>
      <c r="D135" s="77"/>
      <c r="E135" s="25">
        <f>SUM(E134)</f>
        <v>2.7</v>
      </c>
    </row>
    <row r="136" spans="1:5" s="23" customFormat="1" ht="12.75">
      <c r="A136" s="19" t="s">
        <v>3212</v>
      </c>
      <c r="B136" s="20">
        <v>56062</v>
      </c>
      <c r="C136" s="21" t="s">
        <v>1495</v>
      </c>
      <c r="D136" s="20" t="s">
        <v>1496</v>
      </c>
      <c r="E136" s="22">
        <v>11.4</v>
      </c>
    </row>
    <row r="137" spans="1:5" s="23" customFormat="1" ht="12.75">
      <c r="A137" s="19" t="s">
        <v>3212</v>
      </c>
      <c r="B137" s="20">
        <v>56064</v>
      </c>
      <c r="C137" s="21" t="s">
        <v>1497</v>
      </c>
      <c r="D137" s="20" t="s">
        <v>1496</v>
      </c>
      <c r="E137" s="22">
        <v>3.3</v>
      </c>
    </row>
    <row r="138" spans="1:5" s="26" customFormat="1" ht="12.75">
      <c r="A138" s="24"/>
      <c r="B138" s="75" t="s">
        <v>1498</v>
      </c>
      <c r="C138" s="76"/>
      <c r="D138" s="77"/>
      <c r="E138" s="25">
        <f>SUM(E136:E137)</f>
        <v>14.7</v>
      </c>
    </row>
    <row r="139" spans="1:5" s="23" customFormat="1" ht="12.75">
      <c r="A139" s="19" t="s">
        <v>3212</v>
      </c>
      <c r="B139" s="20">
        <v>55276</v>
      </c>
      <c r="C139" s="21" t="s">
        <v>1499</v>
      </c>
      <c r="D139" s="20" t="s">
        <v>1500</v>
      </c>
      <c r="E139" s="22">
        <v>14.75</v>
      </c>
    </row>
    <row r="140" spans="1:5" s="26" customFormat="1" ht="12.75">
      <c r="A140" s="24"/>
      <c r="B140" s="75" t="s">
        <v>1501</v>
      </c>
      <c r="C140" s="76"/>
      <c r="D140" s="77"/>
      <c r="E140" s="25">
        <f>SUM(E139)</f>
        <v>14.75</v>
      </c>
    </row>
    <row r="141" spans="1:5" s="23" customFormat="1" ht="12.75">
      <c r="A141" s="19" t="s">
        <v>3212</v>
      </c>
      <c r="B141" s="20">
        <v>56522</v>
      </c>
      <c r="C141" s="21" t="s">
        <v>1502</v>
      </c>
      <c r="D141" s="20" t="s">
        <v>1503</v>
      </c>
      <c r="E141" s="22">
        <v>6.8</v>
      </c>
    </row>
    <row r="142" spans="1:5" s="23" customFormat="1" ht="25.5">
      <c r="A142" s="19" t="s">
        <v>3212</v>
      </c>
      <c r="B142" s="20">
        <v>56524</v>
      </c>
      <c r="C142" s="21" t="s">
        <v>1504</v>
      </c>
      <c r="D142" s="20" t="s">
        <v>1503</v>
      </c>
      <c r="E142" s="22">
        <v>4</v>
      </c>
    </row>
    <row r="143" spans="1:5" s="23" customFormat="1" ht="12.75">
      <c r="A143" s="19" t="s">
        <v>3212</v>
      </c>
      <c r="B143" s="20">
        <v>56526</v>
      </c>
      <c r="C143" s="21" t="s">
        <v>1505</v>
      </c>
      <c r="D143" s="20" t="s">
        <v>1503</v>
      </c>
      <c r="E143" s="22">
        <v>8</v>
      </c>
    </row>
    <row r="144" spans="1:5" s="23" customFormat="1" ht="12.75">
      <c r="A144" s="19" t="s">
        <v>3212</v>
      </c>
      <c r="B144" s="20">
        <v>56528</v>
      </c>
      <c r="C144" s="21" t="s">
        <v>1506</v>
      </c>
      <c r="D144" s="20" t="s">
        <v>1503</v>
      </c>
      <c r="E144" s="22">
        <v>7.7</v>
      </c>
    </row>
    <row r="145" spans="1:5" s="23" customFormat="1" ht="12.75">
      <c r="A145" s="19" t="s">
        <v>3212</v>
      </c>
      <c r="B145" s="20">
        <v>56530</v>
      </c>
      <c r="C145" s="21" t="s">
        <v>1507</v>
      </c>
      <c r="D145" s="20" t="s">
        <v>1503</v>
      </c>
      <c r="E145" s="22">
        <v>7.65</v>
      </c>
    </row>
    <row r="146" spans="1:5" s="23" customFormat="1" ht="12.75">
      <c r="A146" s="19" t="s">
        <v>3212</v>
      </c>
      <c r="B146" s="20">
        <v>56534</v>
      </c>
      <c r="C146" s="21" t="s">
        <v>1508</v>
      </c>
      <c r="D146" s="20" t="s">
        <v>1503</v>
      </c>
      <c r="E146" s="22">
        <v>4.3</v>
      </c>
    </row>
    <row r="147" spans="1:5" s="23" customFormat="1" ht="25.5">
      <c r="A147" s="19" t="s">
        <v>3212</v>
      </c>
      <c r="B147" s="20">
        <v>56536</v>
      </c>
      <c r="C147" s="21" t="s">
        <v>1509</v>
      </c>
      <c r="D147" s="20" t="s">
        <v>1503</v>
      </c>
      <c r="E147" s="22">
        <v>8.9</v>
      </c>
    </row>
    <row r="148" spans="1:5" s="23" customFormat="1" ht="12.75">
      <c r="A148" s="19" t="s">
        <v>3212</v>
      </c>
      <c r="B148" s="20">
        <v>56538</v>
      </c>
      <c r="C148" s="21" t="s">
        <v>1510</v>
      </c>
      <c r="D148" s="20" t="s">
        <v>1503</v>
      </c>
      <c r="E148" s="22">
        <v>10.9</v>
      </c>
    </row>
    <row r="149" spans="1:5" s="23" customFormat="1" ht="12.75">
      <c r="A149" s="19" t="s">
        <v>3212</v>
      </c>
      <c r="B149" s="20">
        <v>56543</v>
      </c>
      <c r="C149" s="21" t="s">
        <v>1511</v>
      </c>
      <c r="D149" s="20" t="s">
        <v>1503</v>
      </c>
      <c r="E149" s="22">
        <v>1.2</v>
      </c>
    </row>
    <row r="150" spans="1:5" s="23" customFormat="1" ht="25.5">
      <c r="A150" s="19" t="s">
        <v>3212</v>
      </c>
      <c r="B150" s="20">
        <v>56627</v>
      </c>
      <c r="C150" s="21" t="s">
        <v>1512</v>
      </c>
      <c r="D150" s="20" t="s">
        <v>1513</v>
      </c>
      <c r="E150" s="22">
        <v>11.35</v>
      </c>
    </row>
    <row r="151" spans="1:5" s="26" customFormat="1" ht="12.75">
      <c r="A151" s="24"/>
      <c r="B151" s="75" t="s">
        <v>1514</v>
      </c>
      <c r="C151" s="76"/>
      <c r="D151" s="77"/>
      <c r="E151" s="25">
        <f>SUM(E141:E150)</f>
        <v>70.8</v>
      </c>
    </row>
    <row r="152" spans="1:5" s="23" customFormat="1" ht="12.75">
      <c r="A152" s="19" t="s">
        <v>3212</v>
      </c>
      <c r="B152" s="20">
        <v>56024</v>
      </c>
      <c r="C152" s="21" t="s">
        <v>1515</v>
      </c>
      <c r="D152" s="20" t="s">
        <v>1516</v>
      </c>
      <c r="E152" s="22">
        <v>12.75</v>
      </c>
    </row>
    <row r="153" spans="1:5" s="23" customFormat="1" ht="12.75">
      <c r="A153" s="19" t="s">
        <v>3212</v>
      </c>
      <c r="B153" s="20">
        <v>56029</v>
      </c>
      <c r="C153" s="21" t="s">
        <v>1517</v>
      </c>
      <c r="D153" s="20" t="s">
        <v>1516</v>
      </c>
      <c r="E153" s="22">
        <v>23.4</v>
      </c>
    </row>
    <row r="154" spans="1:5" s="23" customFormat="1" ht="25.5">
      <c r="A154" s="19" t="s">
        <v>3212</v>
      </c>
      <c r="B154" s="20">
        <v>56030</v>
      </c>
      <c r="C154" s="21" t="s">
        <v>1518</v>
      </c>
      <c r="D154" s="20" t="s">
        <v>1516</v>
      </c>
      <c r="E154" s="22">
        <v>10.2</v>
      </c>
    </row>
    <row r="155" spans="1:5" s="23" customFormat="1" ht="12.75">
      <c r="A155" s="19" t="s">
        <v>3212</v>
      </c>
      <c r="B155" s="20">
        <v>56035</v>
      </c>
      <c r="C155" s="21" t="s">
        <v>1519</v>
      </c>
      <c r="D155" s="20" t="s">
        <v>1516</v>
      </c>
      <c r="E155" s="22">
        <v>2.2</v>
      </c>
    </row>
    <row r="156" spans="1:5" s="26" customFormat="1" ht="12.75">
      <c r="A156" s="24"/>
      <c r="B156" s="75" t="s">
        <v>1520</v>
      </c>
      <c r="C156" s="76"/>
      <c r="D156" s="77"/>
      <c r="E156" s="25">
        <f>SUM(E152:E155)</f>
        <v>48.55</v>
      </c>
    </row>
    <row r="157" spans="1:5" s="23" customFormat="1" ht="12.75">
      <c r="A157" s="19" t="s">
        <v>3212</v>
      </c>
      <c r="B157" s="20">
        <v>58170</v>
      </c>
      <c r="C157" s="21" t="s">
        <v>1521</v>
      </c>
      <c r="D157" s="20" t="s">
        <v>1522</v>
      </c>
      <c r="E157" s="22">
        <v>8.7</v>
      </c>
    </row>
    <row r="158" spans="1:5" s="26" customFormat="1" ht="12.75">
      <c r="A158" s="24"/>
      <c r="B158" s="75" t="s">
        <v>1523</v>
      </c>
      <c r="C158" s="76"/>
      <c r="D158" s="77"/>
      <c r="E158" s="25">
        <f>SUM(E157)</f>
        <v>8.7</v>
      </c>
    </row>
    <row r="159" spans="1:5" s="23" customFormat="1" ht="12.75">
      <c r="A159" s="19" t="s">
        <v>3212</v>
      </c>
      <c r="B159" s="20">
        <v>55584</v>
      </c>
      <c r="C159" s="21" t="s">
        <v>1524</v>
      </c>
      <c r="D159" s="20" t="s">
        <v>1525</v>
      </c>
      <c r="E159" s="22">
        <v>2.2</v>
      </c>
    </row>
    <row r="160" spans="1:5" s="23" customFormat="1" ht="12.75">
      <c r="A160" s="19" t="s">
        <v>3212</v>
      </c>
      <c r="B160" s="20">
        <v>55591</v>
      </c>
      <c r="C160" s="21" t="s">
        <v>1526</v>
      </c>
      <c r="D160" s="20" t="s">
        <v>1525</v>
      </c>
      <c r="E160" s="22">
        <v>7.1</v>
      </c>
    </row>
    <row r="161" spans="1:5" s="23" customFormat="1" ht="12.75">
      <c r="A161" s="19" t="s">
        <v>3212</v>
      </c>
      <c r="B161" s="20">
        <v>55592</v>
      </c>
      <c r="C161" s="21" t="s">
        <v>1527</v>
      </c>
      <c r="D161" s="20" t="s">
        <v>1525</v>
      </c>
      <c r="E161" s="22">
        <v>1.5</v>
      </c>
    </row>
    <row r="162" spans="1:5" s="26" customFormat="1" ht="12.75">
      <c r="A162" s="24"/>
      <c r="B162" s="75" t="s">
        <v>1528</v>
      </c>
      <c r="C162" s="76"/>
      <c r="D162" s="77"/>
      <c r="E162" s="25">
        <f>SUM(E159:E161)</f>
        <v>10.8</v>
      </c>
    </row>
    <row r="163" spans="1:5" s="23" customFormat="1" ht="25.5">
      <c r="A163" s="19" t="s">
        <v>3212</v>
      </c>
      <c r="B163" s="20">
        <v>58515</v>
      </c>
      <c r="C163" s="21" t="s">
        <v>1529</v>
      </c>
      <c r="D163" s="20" t="s">
        <v>1530</v>
      </c>
      <c r="E163" s="22">
        <v>17.4</v>
      </c>
    </row>
    <row r="164" spans="1:5" s="26" customFormat="1" ht="12.75">
      <c r="A164" s="24"/>
      <c r="B164" s="75" t="s">
        <v>1531</v>
      </c>
      <c r="C164" s="76"/>
      <c r="D164" s="77"/>
      <c r="E164" s="25">
        <f>SUM(E163)</f>
        <v>17.4</v>
      </c>
    </row>
    <row r="165" spans="1:5" s="23" customFormat="1" ht="12.75">
      <c r="A165" s="19" t="s">
        <v>3212</v>
      </c>
      <c r="B165" s="20">
        <v>58465</v>
      </c>
      <c r="C165" s="21" t="s">
        <v>1532</v>
      </c>
      <c r="D165" s="20" t="s">
        <v>1533</v>
      </c>
      <c r="E165" s="22">
        <v>7.8</v>
      </c>
    </row>
    <row r="166" spans="1:5" s="23" customFormat="1" ht="25.5">
      <c r="A166" s="19" t="s">
        <v>3212</v>
      </c>
      <c r="B166" s="20">
        <v>58467</v>
      </c>
      <c r="C166" s="21" t="s">
        <v>1534</v>
      </c>
      <c r="D166" s="20" t="s">
        <v>1533</v>
      </c>
      <c r="E166" s="22">
        <v>5.15</v>
      </c>
    </row>
    <row r="167" spans="1:5" s="26" customFormat="1" ht="12.75">
      <c r="A167" s="24"/>
      <c r="B167" s="75" t="s">
        <v>1535</v>
      </c>
      <c r="C167" s="76"/>
      <c r="D167" s="77"/>
      <c r="E167" s="25">
        <f>SUM(E165:E166)</f>
        <v>12.95</v>
      </c>
    </row>
    <row r="168" spans="1:5" s="23" customFormat="1" ht="25.5">
      <c r="A168" s="19" t="s">
        <v>3212</v>
      </c>
      <c r="B168" s="20">
        <v>56632</v>
      </c>
      <c r="C168" s="21" t="s">
        <v>1536</v>
      </c>
      <c r="D168" s="20" t="s">
        <v>1537</v>
      </c>
      <c r="E168" s="22">
        <v>4.3</v>
      </c>
    </row>
    <row r="169" spans="1:5" s="26" customFormat="1" ht="12.75">
      <c r="A169" s="24"/>
      <c r="B169" s="75" t="s">
        <v>1538</v>
      </c>
      <c r="C169" s="76"/>
      <c r="D169" s="77"/>
      <c r="E169" s="25">
        <f>SUM(E168)</f>
        <v>4.3</v>
      </c>
    </row>
    <row r="170" spans="1:5" s="23" customFormat="1" ht="25.5">
      <c r="A170" s="19" t="s">
        <v>3212</v>
      </c>
      <c r="B170" s="20">
        <v>57188</v>
      </c>
      <c r="C170" s="21" t="s">
        <v>1539</v>
      </c>
      <c r="D170" s="20" t="s">
        <v>1540</v>
      </c>
      <c r="E170" s="22">
        <v>14.4</v>
      </c>
    </row>
    <row r="171" spans="1:5" s="23" customFormat="1" ht="25.5">
      <c r="A171" s="19" t="s">
        <v>3212</v>
      </c>
      <c r="B171" s="20">
        <v>57189</v>
      </c>
      <c r="C171" s="21" t="s">
        <v>1541</v>
      </c>
      <c r="D171" s="20" t="s">
        <v>1540</v>
      </c>
      <c r="E171" s="22">
        <v>4.05</v>
      </c>
    </row>
    <row r="172" spans="1:5" s="26" customFormat="1" ht="12.75">
      <c r="A172" s="24"/>
      <c r="B172" s="75" t="s">
        <v>1542</v>
      </c>
      <c r="C172" s="76"/>
      <c r="D172" s="77"/>
      <c r="E172" s="25">
        <f>SUM(E170:E171)</f>
        <v>18.45</v>
      </c>
    </row>
    <row r="173" spans="1:5" s="23" customFormat="1" ht="12.75">
      <c r="A173" s="19" t="s">
        <v>3212</v>
      </c>
      <c r="B173" s="20">
        <v>57972</v>
      </c>
      <c r="C173" s="21" t="s">
        <v>747</v>
      </c>
      <c r="D173" s="20" t="s">
        <v>748</v>
      </c>
      <c r="E173" s="22">
        <v>14</v>
      </c>
    </row>
    <row r="174" spans="1:5" s="26" customFormat="1" ht="12.75">
      <c r="A174" s="24"/>
      <c r="B174" s="75" t="s">
        <v>749</v>
      </c>
      <c r="C174" s="76"/>
      <c r="D174" s="77"/>
      <c r="E174" s="25">
        <f>SUM(E173)</f>
        <v>14</v>
      </c>
    </row>
    <row r="175" spans="1:5" s="23" customFormat="1" ht="12.75">
      <c r="A175" s="19" t="s">
        <v>3212</v>
      </c>
      <c r="B175" s="20">
        <v>56420</v>
      </c>
      <c r="C175" s="21" t="s">
        <v>750</v>
      </c>
      <c r="D175" s="20" t="s">
        <v>751</v>
      </c>
      <c r="E175" s="22">
        <v>6.3</v>
      </c>
    </row>
    <row r="176" spans="1:5" s="23" customFormat="1" ht="25.5">
      <c r="A176" s="19" t="s">
        <v>3212</v>
      </c>
      <c r="B176" s="20">
        <v>56426</v>
      </c>
      <c r="C176" s="21" t="s">
        <v>752</v>
      </c>
      <c r="D176" s="20" t="s">
        <v>751</v>
      </c>
      <c r="E176" s="22">
        <v>12.35</v>
      </c>
    </row>
    <row r="177" spans="1:5" s="26" customFormat="1" ht="12.75">
      <c r="A177" s="24"/>
      <c r="B177" s="75" t="s">
        <v>753</v>
      </c>
      <c r="C177" s="76"/>
      <c r="D177" s="77"/>
      <c r="E177" s="25">
        <f>SUM(E175:E176)</f>
        <v>18.65</v>
      </c>
    </row>
    <row r="178" spans="1:5" s="23" customFormat="1" ht="12.75">
      <c r="A178" s="19" t="s">
        <v>3212</v>
      </c>
      <c r="B178" s="20">
        <v>55946</v>
      </c>
      <c r="C178" s="21" t="s">
        <v>754</v>
      </c>
      <c r="D178" s="20" t="s">
        <v>755</v>
      </c>
      <c r="E178" s="22">
        <v>4.8</v>
      </c>
    </row>
    <row r="179" spans="1:5" s="26" customFormat="1" ht="12.75">
      <c r="A179" s="24"/>
      <c r="B179" s="75" t="s">
        <v>756</v>
      </c>
      <c r="C179" s="76"/>
      <c r="D179" s="77"/>
      <c r="E179" s="25">
        <f>SUM(E178)</f>
        <v>4.8</v>
      </c>
    </row>
    <row r="180" spans="1:5" s="23" customFormat="1" ht="25.5">
      <c r="A180" s="19" t="s">
        <v>3212</v>
      </c>
      <c r="B180" s="20">
        <v>56997</v>
      </c>
      <c r="C180" s="21" t="s">
        <v>757</v>
      </c>
      <c r="D180" s="20" t="s">
        <v>758</v>
      </c>
      <c r="E180" s="22">
        <v>3</v>
      </c>
    </row>
    <row r="181" spans="1:5" s="23" customFormat="1" ht="12.75">
      <c r="A181" s="19" t="s">
        <v>3212</v>
      </c>
      <c r="B181" s="20">
        <v>56998</v>
      </c>
      <c r="C181" s="21" t="s">
        <v>759</v>
      </c>
      <c r="D181" s="20" t="s">
        <v>758</v>
      </c>
      <c r="E181" s="22">
        <v>4.8</v>
      </c>
    </row>
    <row r="182" spans="1:5" s="26" customFormat="1" ht="12.75">
      <c r="A182" s="24"/>
      <c r="B182" s="75" t="s">
        <v>760</v>
      </c>
      <c r="C182" s="76"/>
      <c r="D182" s="77"/>
      <c r="E182" s="25">
        <f>SUM(E180:E181)</f>
        <v>7.8</v>
      </c>
    </row>
    <row r="183" spans="1:5" s="23" customFormat="1" ht="25.5">
      <c r="A183" s="19" t="s">
        <v>3212</v>
      </c>
      <c r="B183" s="20">
        <v>56234</v>
      </c>
      <c r="C183" s="21" t="s">
        <v>761</v>
      </c>
      <c r="D183" s="20" t="s">
        <v>762</v>
      </c>
      <c r="E183" s="22">
        <v>20.25</v>
      </c>
    </row>
    <row r="184" spans="1:5" s="23" customFormat="1" ht="12.75">
      <c r="A184" s="19" t="s">
        <v>3212</v>
      </c>
      <c r="B184" s="20">
        <v>56245</v>
      </c>
      <c r="C184" s="21" t="s">
        <v>763</v>
      </c>
      <c r="D184" s="20" t="s">
        <v>764</v>
      </c>
      <c r="E184" s="22">
        <v>1.1</v>
      </c>
    </row>
    <row r="185" spans="1:5" s="26" customFormat="1" ht="12.75">
      <c r="A185" s="24"/>
      <c r="B185" s="75" t="s">
        <v>765</v>
      </c>
      <c r="C185" s="76"/>
      <c r="D185" s="77"/>
      <c r="E185" s="25">
        <f>SUM(E183:E184)</f>
        <v>21.35</v>
      </c>
    </row>
    <row r="186" spans="1:5" s="23" customFormat="1" ht="25.5">
      <c r="A186" s="19" t="s">
        <v>3212</v>
      </c>
      <c r="B186" s="20">
        <v>56914</v>
      </c>
      <c r="C186" s="21" t="s">
        <v>766</v>
      </c>
      <c r="D186" s="20" t="s">
        <v>767</v>
      </c>
      <c r="E186" s="22">
        <v>7.2</v>
      </c>
    </row>
    <row r="187" spans="1:5" s="23" customFormat="1" ht="25.5">
      <c r="A187" s="19" t="s">
        <v>3212</v>
      </c>
      <c r="B187" s="20">
        <v>57016</v>
      </c>
      <c r="C187" s="21" t="s">
        <v>768</v>
      </c>
      <c r="D187" s="20" t="s">
        <v>767</v>
      </c>
      <c r="E187" s="22">
        <v>12.2</v>
      </c>
    </row>
    <row r="188" spans="1:5" s="23" customFormat="1" ht="25.5">
      <c r="A188" s="19" t="s">
        <v>3212</v>
      </c>
      <c r="B188" s="20">
        <v>57023</v>
      </c>
      <c r="C188" s="21" t="s">
        <v>769</v>
      </c>
      <c r="D188" s="20" t="s">
        <v>767</v>
      </c>
      <c r="E188" s="22">
        <v>5.7</v>
      </c>
    </row>
    <row r="189" spans="1:5" s="23" customFormat="1" ht="25.5">
      <c r="A189" s="19" t="s">
        <v>3212</v>
      </c>
      <c r="B189" s="20">
        <v>57024</v>
      </c>
      <c r="C189" s="21" t="s">
        <v>770</v>
      </c>
      <c r="D189" s="20" t="s">
        <v>767</v>
      </c>
      <c r="E189" s="22">
        <v>6</v>
      </c>
    </row>
    <row r="190" spans="1:5" s="26" customFormat="1" ht="12.75">
      <c r="A190" s="24"/>
      <c r="B190" s="75" t="s">
        <v>771</v>
      </c>
      <c r="C190" s="76"/>
      <c r="D190" s="77"/>
      <c r="E190" s="25">
        <f>SUM(E186:E189)</f>
        <v>31.099999999999998</v>
      </c>
    </row>
    <row r="191" spans="1:5" s="23" customFormat="1" ht="25.5">
      <c r="A191" s="19" t="s">
        <v>3212</v>
      </c>
      <c r="B191" s="20">
        <v>58476</v>
      </c>
      <c r="C191" s="21" t="s">
        <v>772</v>
      </c>
      <c r="D191" s="20" t="s">
        <v>773</v>
      </c>
      <c r="E191" s="22">
        <v>45</v>
      </c>
    </row>
    <row r="192" spans="1:5" s="23" customFormat="1" ht="25.5">
      <c r="A192" s="19" t="s">
        <v>3212</v>
      </c>
      <c r="B192" s="20">
        <v>58477</v>
      </c>
      <c r="C192" s="21" t="s">
        <v>774</v>
      </c>
      <c r="D192" s="20" t="s">
        <v>773</v>
      </c>
      <c r="E192" s="22">
        <v>8.35</v>
      </c>
    </row>
    <row r="193" spans="1:5" s="26" customFormat="1" ht="12.75">
      <c r="A193" s="24"/>
      <c r="B193" s="75" t="s">
        <v>775</v>
      </c>
      <c r="C193" s="76"/>
      <c r="D193" s="77"/>
      <c r="E193" s="25">
        <f>SUM(E191:E192)</f>
        <v>53.35</v>
      </c>
    </row>
    <row r="194" spans="1:5" s="23" customFormat="1" ht="12.75">
      <c r="A194" s="19" t="s">
        <v>3212</v>
      </c>
      <c r="B194" s="20">
        <v>57143</v>
      </c>
      <c r="C194" s="21" t="s">
        <v>776</v>
      </c>
      <c r="D194" s="20" t="s">
        <v>777</v>
      </c>
      <c r="E194" s="22">
        <v>4.4</v>
      </c>
    </row>
    <row r="195" spans="1:5" s="23" customFormat="1" ht="12.75">
      <c r="A195" s="19" t="s">
        <v>3212</v>
      </c>
      <c r="B195" s="20">
        <v>57144</v>
      </c>
      <c r="C195" s="21" t="s">
        <v>778</v>
      </c>
      <c r="D195" s="20" t="s">
        <v>777</v>
      </c>
      <c r="E195" s="22">
        <v>7.65</v>
      </c>
    </row>
    <row r="196" spans="1:5" s="26" customFormat="1" ht="12.75">
      <c r="A196" s="24"/>
      <c r="B196" s="75" t="s">
        <v>779</v>
      </c>
      <c r="C196" s="76"/>
      <c r="D196" s="77"/>
      <c r="E196" s="25">
        <f>SUM(E194:E195)</f>
        <v>12.05</v>
      </c>
    </row>
    <row r="197" spans="1:5" s="23" customFormat="1" ht="12.75">
      <c r="A197" s="19" t="s">
        <v>3212</v>
      </c>
      <c r="B197" s="20">
        <v>56716</v>
      </c>
      <c r="C197" s="21" t="s">
        <v>780</v>
      </c>
      <c r="D197" s="20" t="s">
        <v>781</v>
      </c>
      <c r="E197" s="22">
        <v>8.4</v>
      </c>
    </row>
    <row r="198" spans="1:5" s="23" customFormat="1" ht="12.75">
      <c r="A198" s="19" t="s">
        <v>3212</v>
      </c>
      <c r="B198" s="20">
        <v>56720</v>
      </c>
      <c r="C198" s="21" t="s">
        <v>782</v>
      </c>
      <c r="D198" s="20" t="s">
        <v>781</v>
      </c>
      <c r="E198" s="22">
        <v>3.35</v>
      </c>
    </row>
    <row r="199" spans="1:5" s="23" customFormat="1" ht="25.5">
      <c r="A199" s="19" t="s">
        <v>3212</v>
      </c>
      <c r="B199" s="20">
        <v>56723</v>
      </c>
      <c r="C199" s="21" t="s">
        <v>783</v>
      </c>
      <c r="D199" s="20" t="s">
        <v>781</v>
      </c>
      <c r="E199" s="22">
        <v>2.7</v>
      </c>
    </row>
    <row r="200" spans="1:5" s="23" customFormat="1" ht="12.75">
      <c r="A200" s="19" t="s">
        <v>3212</v>
      </c>
      <c r="B200" s="20">
        <v>56724</v>
      </c>
      <c r="C200" s="21" t="s">
        <v>784</v>
      </c>
      <c r="D200" s="20" t="s">
        <v>781</v>
      </c>
      <c r="E200" s="22">
        <v>2.6</v>
      </c>
    </row>
    <row r="201" spans="1:5" s="23" customFormat="1" ht="12.75">
      <c r="A201" s="19" t="s">
        <v>3212</v>
      </c>
      <c r="B201" s="20">
        <v>56725</v>
      </c>
      <c r="C201" s="21" t="s">
        <v>785</v>
      </c>
      <c r="D201" s="20" t="s">
        <v>781</v>
      </c>
      <c r="E201" s="22">
        <v>4</v>
      </c>
    </row>
    <row r="202" spans="1:5" s="23" customFormat="1" ht="25.5">
      <c r="A202" s="19" t="s">
        <v>3212</v>
      </c>
      <c r="B202" s="20">
        <v>56729</v>
      </c>
      <c r="C202" s="21" t="s">
        <v>786</v>
      </c>
      <c r="D202" s="20" t="s">
        <v>781</v>
      </c>
      <c r="E202" s="22">
        <v>12.85</v>
      </c>
    </row>
    <row r="203" spans="1:5" s="23" customFormat="1" ht="12.75">
      <c r="A203" s="19" t="s">
        <v>3212</v>
      </c>
      <c r="B203" s="20">
        <v>56734</v>
      </c>
      <c r="C203" s="21" t="s">
        <v>787</v>
      </c>
      <c r="D203" s="20" t="s">
        <v>781</v>
      </c>
      <c r="E203" s="22">
        <v>10.1</v>
      </c>
    </row>
    <row r="204" spans="1:5" s="26" customFormat="1" ht="12.75">
      <c r="A204" s="24"/>
      <c r="B204" s="75" t="s">
        <v>788</v>
      </c>
      <c r="C204" s="76"/>
      <c r="D204" s="77"/>
      <c r="E204" s="25">
        <f>SUM(E197:E203)</f>
        <v>44</v>
      </c>
    </row>
    <row r="205" spans="1:5" s="23" customFormat="1" ht="25.5">
      <c r="A205" s="19" t="s">
        <v>3212</v>
      </c>
      <c r="B205" s="20">
        <v>55900</v>
      </c>
      <c r="C205" s="21" t="s">
        <v>789</v>
      </c>
      <c r="D205" s="20" t="s">
        <v>790</v>
      </c>
      <c r="E205" s="22">
        <v>11.45</v>
      </c>
    </row>
    <row r="206" spans="1:5" s="23" customFormat="1" ht="12.75">
      <c r="A206" s="19" t="s">
        <v>3212</v>
      </c>
      <c r="B206" s="20">
        <v>55903</v>
      </c>
      <c r="C206" s="21" t="s">
        <v>791</v>
      </c>
      <c r="D206" s="20" t="s">
        <v>790</v>
      </c>
      <c r="E206" s="22">
        <v>3.25</v>
      </c>
    </row>
    <row r="207" spans="1:5" s="23" customFormat="1" ht="12.75">
      <c r="A207" s="19" t="s">
        <v>3212</v>
      </c>
      <c r="B207" s="20">
        <v>55905</v>
      </c>
      <c r="C207" s="21" t="s">
        <v>792</v>
      </c>
      <c r="D207" s="20" t="s">
        <v>790</v>
      </c>
      <c r="E207" s="22">
        <v>3.05</v>
      </c>
    </row>
    <row r="208" spans="1:5" s="23" customFormat="1" ht="12.75">
      <c r="A208" s="19" t="s">
        <v>3212</v>
      </c>
      <c r="B208" s="20">
        <v>55907</v>
      </c>
      <c r="C208" s="21" t="s">
        <v>793</v>
      </c>
      <c r="D208" s="20" t="s">
        <v>790</v>
      </c>
      <c r="E208" s="22">
        <v>6</v>
      </c>
    </row>
    <row r="209" spans="1:5" s="26" customFormat="1" ht="12.75">
      <c r="A209" s="24"/>
      <c r="B209" s="75" t="s">
        <v>794</v>
      </c>
      <c r="C209" s="76"/>
      <c r="D209" s="77"/>
      <c r="E209" s="25">
        <f>SUM(E205:E208)</f>
        <v>23.75</v>
      </c>
    </row>
    <row r="210" spans="1:5" s="23" customFormat="1" ht="25.5">
      <c r="A210" s="19" t="s">
        <v>3212</v>
      </c>
      <c r="B210" s="20">
        <v>57414</v>
      </c>
      <c r="C210" s="21" t="s">
        <v>795</v>
      </c>
      <c r="D210" s="20" t="s">
        <v>796</v>
      </c>
      <c r="E210" s="22">
        <v>10.55</v>
      </c>
    </row>
    <row r="211" spans="1:5" s="23" customFormat="1" ht="25.5">
      <c r="A211" s="19" t="s">
        <v>3212</v>
      </c>
      <c r="B211" s="20">
        <v>57416</v>
      </c>
      <c r="C211" s="21" t="s">
        <v>797</v>
      </c>
      <c r="D211" s="20" t="s">
        <v>796</v>
      </c>
      <c r="E211" s="22">
        <v>9.2</v>
      </c>
    </row>
    <row r="212" spans="1:5" s="23" customFormat="1" ht="25.5">
      <c r="A212" s="19" t="s">
        <v>3212</v>
      </c>
      <c r="B212" s="20">
        <v>57425</v>
      </c>
      <c r="C212" s="21" t="s">
        <v>798</v>
      </c>
      <c r="D212" s="20" t="s">
        <v>796</v>
      </c>
      <c r="E212" s="22">
        <v>1.5</v>
      </c>
    </row>
    <row r="213" spans="1:5" s="23" customFormat="1" ht="25.5">
      <c r="A213" s="19" t="s">
        <v>3212</v>
      </c>
      <c r="B213" s="20">
        <v>57426</v>
      </c>
      <c r="C213" s="21" t="s">
        <v>799</v>
      </c>
      <c r="D213" s="20" t="s">
        <v>796</v>
      </c>
      <c r="E213" s="22">
        <v>12</v>
      </c>
    </row>
    <row r="214" spans="1:5" s="23" customFormat="1" ht="25.5">
      <c r="A214" s="19" t="s">
        <v>3212</v>
      </c>
      <c r="B214" s="20">
        <v>57437</v>
      </c>
      <c r="C214" s="21" t="s">
        <v>800</v>
      </c>
      <c r="D214" s="20" t="s">
        <v>796</v>
      </c>
      <c r="E214" s="22">
        <v>12.7</v>
      </c>
    </row>
    <row r="215" spans="1:5" s="23" customFormat="1" ht="25.5">
      <c r="A215" s="19" t="s">
        <v>3212</v>
      </c>
      <c r="B215" s="20">
        <v>57460</v>
      </c>
      <c r="C215" s="21" t="s">
        <v>801</v>
      </c>
      <c r="D215" s="20" t="s">
        <v>796</v>
      </c>
      <c r="E215" s="22">
        <v>2</v>
      </c>
    </row>
    <row r="216" spans="1:5" s="26" customFormat="1" ht="12.75">
      <c r="A216" s="24"/>
      <c r="B216" s="75" t="s">
        <v>802</v>
      </c>
      <c r="C216" s="76"/>
      <c r="D216" s="77"/>
      <c r="E216" s="25">
        <f>SUM(E210:E215)</f>
        <v>47.95</v>
      </c>
    </row>
    <row r="217" spans="1:5" s="23" customFormat="1" ht="25.5">
      <c r="A217" s="19" t="s">
        <v>3212</v>
      </c>
      <c r="B217" s="20">
        <v>57211</v>
      </c>
      <c r="C217" s="21" t="s">
        <v>803</v>
      </c>
      <c r="D217" s="20" t="s">
        <v>804</v>
      </c>
      <c r="E217" s="22">
        <v>20.4</v>
      </c>
    </row>
    <row r="218" spans="1:5" s="26" customFormat="1" ht="12.75">
      <c r="A218" s="24"/>
      <c r="B218" s="75" t="s">
        <v>805</v>
      </c>
      <c r="C218" s="76"/>
      <c r="D218" s="77"/>
      <c r="E218" s="25">
        <f>SUM(E217)</f>
        <v>20.4</v>
      </c>
    </row>
    <row r="219" spans="1:5" s="23" customFormat="1" ht="25.5">
      <c r="A219" s="19" t="s">
        <v>3212</v>
      </c>
      <c r="B219" s="20">
        <v>57096</v>
      </c>
      <c r="C219" s="21" t="s">
        <v>806</v>
      </c>
      <c r="D219" s="20" t="s">
        <v>807</v>
      </c>
      <c r="E219" s="22">
        <v>4</v>
      </c>
    </row>
    <row r="220" spans="1:5" s="23" customFormat="1" ht="25.5">
      <c r="A220" s="19" t="s">
        <v>3212</v>
      </c>
      <c r="B220" s="20">
        <v>57116</v>
      </c>
      <c r="C220" s="21" t="s">
        <v>808</v>
      </c>
      <c r="D220" s="20" t="s">
        <v>807</v>
      </c>
      <c r="E220" s="22">
        <v>16</v>
      </c>
    </row>
    <row r="221" spans="1:5" s="23" customFormat="1" ht="25.5">
      <c r="A221" s="19" t="s">
        <v>3212</v>
      </c>
      <c r="B221" s="20">
        <v>57135</v>
      </c>
      <c r="C221" s="21" t="s">
        <v>809</v>
      </c>
      <c r="D221" s="20" t="s">
        <v>807</v>
      </c>
      <c r="E221" s="22">
        <v>1.6</v>
      </c>
    </row>
    <row r="222" spans="1:5" s="26" customFormat="1" ht="12.75">
      <c r="A222" s="24"/>
      <c r="B222" s="75" t="s">
        <v>810</v>
      </c>
      <c r="C222" s="76"/>
      <c r="D222" s="77"/>
      <c r="E222" s="25">
        <f>SUM(E219:E221)</f>
        <v>21.6</v>
      </c>
    </row>
    <row r="223" spans="1:5" s="23" customFormat="1" ht="12.75">
      <c r="A223" s="19" t="s">
        <v>3212</v>
      </c>
      <c r="B223" s="20">
        <v>56436</v>
      </c>
      <c r="C223" s="21" t="s">
        <v>811</v>
      </c>
      <c r="D223" s="20" t="s">
        <v>812</v>
      </c>
      <c r="E223" s="22">
        <v>5.5</v>
      </c>
    </row>
    <row r="224" spans="1:5" s="23" customFormat="1" ht="25.5">
      <c r="A224" s="19" t="s">
        <v>3212</v>
      </c>
      <c r="B224" s="20">
        <v>56442</v>
      </c>
      <c r="C224" s="21" t="s">
        <v>813</v>
      </c>
      <c r="D224" s="20" t="s">
        <v>814</v>
      </c>
      <c r="E224" s="22">
        <v>14.1</v>
      </c>
    </row>
    <row r="225" spans="1:5" s="23" customFormat="1" ht="25.5">
      <c r="A225" s="19" t="s">
        <v>3212</v>
      </c>
      <c r="B225" s="20">
        <v>56446</v>
      </c>
      <c r="C225" s="21" t="s">
        <v>815</v>
      </c>
      <c r="D225" s="20" t="s">
        <v>816</v>
      </c>
      <c r="E225" s="22">
        <v>11.1</v>
      </c>
    </row>
    <row r="226" spans="1:5" s="23" customFormat="1" ht="25.5">
      <c r="A226" s="19" t="s">
        <v>3212</v>
      </c>
      <c r="B226" s="20">
        <v>56451</v>
      </c>
      <c r="C226" s="21" t="s">
        <v>817</v>
      </c>
      <c r="D226" s="20" t="s">
        <v>812</v>
      </c>
      <c r="E226" s="22">
        <v>2.1</v>
      </c>
    </row>
    <row r="227" spans="1:5" s="26" customFormat="1" ht="12.75">
      <c r="A227" s="24"/>
      <c r="B227" s="75" t="s">
        <v>818</v>
      </c>
      <c r="C227" s="76"/>
      <c r="D227" s="77"/>
      <c r="E227" s="25">
        <f>SUM(E223:E226)</f>
        <v>32.800000000000004</v>
      </c>
    </row>
    <row r="228" spans="1:5" s="23" customFormat="1" ht="12.75">
      <c r="A228" s="19" t="s">
        <v>3212</v>
      </c>
      <c r="B228" s="20">
        <v>55669</v>
      </c>
      <c r="C228" s="21" t="s">
        <v>819</v>
      </c>
      <c r="D228" s="20" t="s">
        <v>820</v>
      </c>
      <c r="E228" s="22">
        <v>3.2</v>
      </c>
    </row>
    <row r="229" spans="1:5" s="23" customFormat="1" ht="12.75">
      <c r="A229" s="19" t="s">
        <v>3212</v>
      </c>
      <c r="B229" s="20">
        <v>55674</v>
      </c>
      <c r="C229" s="21" t="s">
        <v>821</v>
      </c>
      <c r="D229" s="20" t="s">
        <v>820</v>
      </c>
      <c r="E229" s="22">
        <v>5.1</v>
      </c>
    </row>
    <row r="230" spans="1:5" s="23" customFormat="1" ht="12.75">
      <c r="A230" s="19" t="s">
        <v>3212</v>
      </c>
      <c r="B230" s="20">
        <v>55675</v>
      </c>
      <c r="C230" s="21" t="s">
        <v>822</v>
      </c>
      <c r="D230" s="20" t="s">
        <v>820</v>
      </c>
      <c r="E230" s="22">
        <v>4.3</v>
      </c>
    </row>
    <row r="231" spans="1:5" s="23" customFormat="1" ht="25.5">
      <c r="A231" s="19" t="s">
        <v>3212</v>
      </c>
      <c r="B231" s="20">
        <v>55676</v>
      </c>
      <c r="C231" s="21" t="s">
        <v>823</v>
      </c>
      <c r="D231" s="20" t="s">
        <v>820</v>
      </c>
      <c r="E231" s="22">
        <v>1.25</v>
      </c>
    </row>
    <row r="232" spans="1:5" s="23" customFormat="1" ht="12.75">
      <c r="A232" s="19" t="s">
        <v>3212</v>
      </c>
      <c r="B232" s="20">
        <v>55680</v>
      </c>
      <c r="C232" s="21" t="s">
        <v>824</v>
      </c>
      <c r="D232" s="20" t="s">
        <v>820</v>
      </c>
      <c r="E232" s="22">
        <v>12</v>
      </c>
    </row>
    <row r="233" spans="1:5" s="23" customFormat="1" ht="12.75">
      <c r="A233" s="19" t="s">
        <v>3212</v>
      </c>
      <c r="B233" s="20">
        <v>55682</v>
      </c>
      <c r="C233" s="21" t="s">
        <v>825</v>
      </c>
      <c r="D233" s="20" t="s">
        <v>820</v>
      </c>
      <c r="E233" s="22">
        <v>6.6</v>
      </c>
    </row>
    <row r="234" spans="1:5" s="23" customFormat="1" ht="12.75">
      <c r="A234" s="19" t="s">
        <v>3212</v>
      </c>
      <c r="B234" s="20">
        <v>55683</v>
      </c>
      <c r="C234" s="21" t="s">
        <v>826</v>
      </c>
      <c r="D234" s="20" t="s">
        <v>820</v>
      </c>
      <c r="E234" s="22">
        <v>2.4</v>
      </c>
    </row>
    <row r="235" spans="1:5" s="23" customFormat="1" ht="12.75">
      <c r="A235" s="19" t="s">
        <v>3212</v>
      </c>
      <c r="B235" s="20">
        <v>55685</v>
      </c>
      <c r="C235" s="21" t="s">
        <v>827</v>
      </c>
      <c r="D235" s="20" t="s">
        <v>820</v>
      </c>
      <c r="E235" s="22">
        <v>7</v>
      </c>
    </row>
    <row r="236" spans="1:5" s="23" customFormat="1" ht="12.75">
      <c r="A236" s="19" t="s">
        <v>3212</v>
      </c>
      <c r="B236" s="20">
        <v>55697</v>
      </c>
      <c r="C236" s="21" t="s">
        <v>828</v>
      </c>
      <c r="D236" s="20" t="s">
        <v>820</v>
      </c>
      <c r="E236" s="22">
        <v>11.6</v>
      </c>
    </row>
    <row r="237" spans="1:5" s="26" customFormat="1" ht="12.75">
      <c r="A237" s="24"/>
      <c r="B237" s="75" t="s">
        <v>829</v>
      </c>
      <c r="C237" s="76"/>
      <c r="D237" s="77"/>
      <c r="E237" s="25">
        <f>SUM(E228:E236)</f>
        <v>53.45</v>
      </c>
    </row>
    <row r="238" spans="1:5" s="23" customFormat="1" ht="25.5">
      <c r="A238" s="19" t="s">
        <v>3212</v>
      </c>
      <c r="B238" s="20">
        <v>57153</v>
      </c>
      <c r="C238" s="21" t="s">
        <v>3550</v>
      </c>
      <c r="D238" s="20" t="s">
        <v>3551</v>
      </c>
      <c r="E238" s="22">
        <v>4.6</v>
      </c>
    </row>
    <row r="239" spans="1:5" s="23" customFormat="1" ht="12.75">
      <c r="A239" s="19" t="s">
        <v>3212</v>
      </c>
      <c r="B239" s="20">
        <v>57155</v>
      </c>
      <c r="C239" s="21" t="s">
        <v>3552</v>
      </c>
      <c r="D239" s="20" t="s">
        <v>3551</v>
      </c>
      <c r="E239" s="22">
        <v>7.3</v>
      </c>
    </row>
    <row r="240" spans="1:5" s="26" customFormat="1" ht="12.75">
      <c r="A240" s="24"/>
      <c r="B240" s="75" t="s">
        <v>3553</v>
      </c>
      <c r="C240" s="76"/>
      <c r="D240" s="77"/>
      <c r="E240" s="25">
        <f>SUM(E238:E239)</f>
        <v>11.899999999999999</v>
      </c>
    </row>
    <row r="241" spans="1:5" s="23" customFormat="1" ht="12.75">
      <c r="A241" s="19" t="s">
        <v>3212</v>
      </c>
      <c r="B241" s="20">
        <v>55648</v>
      </c>
      <c r="C241" s="21" t="s">
        <v>3554</v>
      </c>
      <c r="D241" s="20" t="s">
        <v>3555</v>
      </c>
      <c r="E241" s="22">
        <v>6.9</v>
      </c>
    </row>
    <row r="242" spans="1:5" s="23" customFormat="1" ht="25.5">
      <c r="A242" s="19" t="s">
        <v>3212</v>
      </c>
      <c r="B242" s="20">
        <v>55646</v>
      </c>
      <c r="C242" s="21" t="s">
        <v>3556</v>
      </c>
      <c r="D242" s="20" t="s">
        <v>3555</v>
      </c>
      <c r="E242" s="22">
        <v>6.2</v>
      </c>
    </row>
    <row r="243" spans="1:5" s="23" customFormat="1" ht="25.5">
      <c r="A243" s="19" t="s">
        <v>3212</v>
      </c>
      <c r="B243" s="20">
        <v>55791</v>
      </c>
      <c r="C243" s="21" t="s">
        <v>3557</v>
      </c>
      <c r="D243" s="20" t="s">
        <v>3555</v>
      </c>
      <c r="E243" s="22">
        <v>12.93</v>
      </c>
    </row>
    <row r="244" spans="1:5" s="26" customFormat="1" ht="12.75">
      <c r="A244" s="24"/>
      <c r="B244" s="75" t="s">
        <v>3558</v>
      </c>
      <c r="C244" s="76"/>
      <c r="D244" s="77"/>
      <c r="E244" s="25">
        <f>SUM(E241:E243)</f>
        <v>26.03</v>
      </c>
    </row>
    <row r="245" spans="1:5" s="23" customFormat="1" ht="25.5">
      <c r="A245" s="19" t="s">
        <v>3212</v>
      </c>
      <c r="B245" s="20">
        <v>58231</v>
      </c>
      <c r="C245" s="21" t="s">
        <v>3559</v>
      </c>
      <c r="D245" s="20" t="s">
        <v>3560</v>
      </c>
      <c r="E245" s="22">
        <v>12.25</v>
      </c>
    </row>
    <row r="246" spans="1:5" s="26" customFormat="1" ht="12.75">
      <c r="A246" s="24"/>
      <c r="B246" s="75" t="s">
        <v>3561</v>
      </c>
      <c r="C246" s="76"/>
      <c r="D246" s="77"/>
      <c r="E246" s="25">
        <f>SUM(E245)</f>
        <v>12.25</v>
      </c>
    </row>
    <row r="247" spans="1:5" s="23" customFormat="1" ht="12.75">
      <c r="A247" s="19" t="s">
        <v>3212</v>
      </c>
      <c r="B247" s="20">
        <v>55864</v>
      </c>
      <c r="C247" s="21" t="s">
        <v>3562</v>
      </c>
      <c r="D247" s="20" t="s">
        <v>3563</v>
      </c>
      <c r="E247" s="22">
        <v>3.5</v>
      </c>
    </row>
    <row r="248" spans="1:5" s="26" customFormat="1" ht="12.75">
      <c r="A248" s="24"/>
      <c r="B248" s="75" t="s">
        <v>3564</v>
      </c>
      <c r="C248" s="76"/>
      <c r="D248" s="77"/>
      <c r="E248" s="25">
        <f>SUM(E247)</f>
        <v>3.5</v>
      </c>
    </row>
    <row r="249" spans="1:5" s="23" customFormat="1" ht="12.75">
      <c r="A249" s="19" t="s">
        <v>3212</v>
      </c>
      <c r="B249" s="20">
        <v>57930</v>
      </c>
      <c r="C249" s="21" t="s">
        <v>3565</v>
      </c>
      <c r="D249" s="20" t="s">
        <v>3566</v>
      </c>
      <c r="E249" s="22">
        <v>2.1</v>
      </c>
    </row>
    <row r="250" spans="1:5" s="26" customFormat="1" ht="12.75">
      <c r="A250" s="24"/>
      <c r="B250" s="75" t="s">
        <v>3567</v>
      </c>
      <c r="C250" s="76"/>
      <c r="D250" s="77"/>
      <c r="E250" s="25">
        <f>SUM(E249)</f>
        <v>2.1</v>
      </c>
    </row>
    <row r="251" spans="1:5" s="23" customFormat="1" ht="12.75">
      <c r="A251" s="19" t="s">
        <v>3212</v>
      </c>
      <c r="B251" s="20">
        <v>58435</v>
      </c>
      <c r="C251" s="21" t="s">
        <v>3568</v>
      </c>
      <c r="D251" s="20" t="s">
        <v>3569</v>
      </c>
      <c r="E251" s="22">
        <v>20.2</v>
      </c>
    </row>
    <row r="252" spans="1:5" s="23" customFormat="1" ht="12.75">
      <c r="A252" s="19" t="s">
        <v>3212</v>
      </c>
      <c r="B252" s="20">
        <v>58434</v>
      </c>
      <c r="C252" s="21" t="s">
        <v>3570</v>
      </c>
      <c r="D252" s="20" t="s">
        <v>3569</v>
      </c>
      <c r="E252" s="22">
        <v>3.5</v>
      </c>
    </row>
    <row r="253" spans="1:5" s="23" customFormat="1" ht="25.5">
      <c r="A253" s="19" t="s">
        <v>3212</v>
      </c>
      <c r="B253" s="20">
        <v>58436</v>
      </c>
      <c r="C253" s="21" t="s">
        <v>3571</v>
      </c>
      <c r="D253" s="20" t="s">
        <v>3569</v>
      </c>
      <c r="E253" s="22">
        <v>4.2</v>
      </c>
    </row>
    <row r="254" spans="1:5" s="26" customFormat="1" ht="12.75">
      <c r="A254" s="24"/>
      <c r="B254" s="75" t="s">
        <v>3572</v>
      </c>
      <c r="C254" s="76"/>
      <c r="D254" s="77"/>
      <c r="E254" s="25">
        <f>SUM(E251:E253)</f>
        <v>27.9</v>
      </c>
    </row>
    <row r="255" spans="1:5" s="23" customFormat="1" ht="12.75">
      <c r="A255" s="19" t="s">
        <v>3212</v>
      </c>
      <c r="B255" s="20">
        <v>56770</v>
      </c>
      <c r="C255" s="21" t="s">
        <v>3573</v>
      </c>
      <c r="D255" s="20" t="s">
        <v>3574</v>
      </c>
      <c r="E255" s="22">
        <v>11.8</v>
      </c>
    </row>
    <row r="256" spans="1:5" s="26" customFormat="1" ht="12.75">
      <c r="A256" s="24"/>
      <c r="B256" s="75" t="s">
        <v>3575</v>
      </c>
      <c r="C256" s="76"/>
      <c r="D256" s="77"/>
      <c r="E256" s="25">
        <f>SUM(E255)</f>
        <v>11.8</v>
      </c>
    </row>
    <row r="257" spans="1:5" s="23" customFormat="1" ht="12.75">
      <c r="A257" s="19" t="s">
        <v>3212</v>
      </c>
      <c r="B257" s="20">
        <v>55549</v>
      </c>
      <c r="C257" s="21" t="s">
        <v>3576</v>
      </c>
      <c r="D257" s="20" t="s">
        <v>3577</v>
      </c>
      <c r="E257" s="22">
        <v>8.1</v>
      </c>
    </row>
    <row r="258" spans="1:5" s="26" customFormat="1" ht="12.75">
      <c r="A258" s="24"/>
      <c r="B258" s="75" t="s">
        <v>3578</v>
      </c>
      <c r="C258" s="76"/>
      <c r="D258" s="77"/>
      <c r="E258" s="25">
        <f>SUM(E257)</f>
        <v>8.1</v>
      </c>
    </row>
    <row r="259" spans="1:5" s="23" customFormat="1" ht="12.75">
      <c r="A259" s="19" t="s">
        <v>3212</v>
      </c>
      <c r="B259" s="20">
        <v>56007</v>
      </c>
      <c r="C259" s="21" t="s">
        <v>3579</v>
      </c>
      <c r="D259" s="20" t="s">
        <v>3580</v>
      </c>
      <c r="E259" s="22">
        <v>3.6</v>
      </c>
    </row>
    <row r="260" spans="1:5" s="23" customFormat="1" ht="12.75">
      <c r="A260" s="19" t="s">
        <v>3212</v>
      </c>
      <c r="B260" s="20">
        <v>56012</v>
      </c>
      <c r="C260" s="21" t="s">
        <v>3581</v>
      </c>
      <c r="D260" s="20" t="s">
        <v>3580</v>
      </c>
      <c r="E260" s="22">
        <v>7.8</v>
      </c>
    </row>
    <row r="261" spans="1:5" s="26" customFormat="1" ht="12.75">
      <c r="A261" s="24"/>
      <c r="B261" s="75" t="s">
        <v>3582</v>
      </c>
      <c r="C261" s="76"/>
      <c r="D261" s="77"/>
      <c r="E261" s="25">
        <f>SUM(E259:E260)</f>
        <v>11.4</v>
      </c>
    </row>
    <row r="262" spans="1:5" s="23" customFormat="1" ht="12.75">
      <c r="A262" s="19" t="s">
        <v>3212</v>
      </c>
      <c r="B262" s="20">
        <v>57532</v>
      </c>
      <c r="C262" s="21" t="s">
        <v>3583</v>
      </c>
      <c r="D262" s="20" t="s">
        <v>3584</v>
      </c>
      <c r="E262" s="22">
        <v>0.85</v>
      </c>
    </row>
    <row r="263" spans="1:5" s="23" customFormat="1" ht="12.75">
      <c r="A263" s="19" t="s">
        <v>3212</v>
      </c>
      <c r="B263" s="20">
        <v>57622</v>
      </c>
      <c r="C263" s="21" t="s">
        <v>3585</v>
      </c>
      <c r="D263" s="20" t="s">
        <v>3584</v>
      </c>
      <c r="E263" s="22">
        <v>2.7</v>
      </c>
    </row>
    <row r="264" spans="1:5" s="26" customFormat="1" ht="12.75">
      <c r="A264" s="24"/>
      <c r="B264" s="75" t="s">
        <v>3586</v>
      </c>
      <c r="C264" s="76"/>
      <c r="D264" s="77"/>
      <c r="E264" s="25">
        <f>SUM(E262:E263)</f>
        <v>3.5500000000000003</v>
      </c>
    </row>
    <row r="265" spans="1:5" s="23" customFormat="1" ht="12.75">
      <c r="A265" s="19" t="s">
        <v>3212</v>
      </c>
      <c r="B265" s="20">
        <v>57325</v>
      </c>
      <c r="C265" s="21" t="s">
        <v>3587</v>
      </c>
      <c r="D265" s="20" t="s">
        <v>3588</v>
      </c>
      <c r="E265" s="22">
        <v>6.7</v>
      </c>
    </row>
    <row r="266" spans="1:5" s="23" customFormat="1" ht="12.75">
      <c r="A266" s="19" t="s">
        <v>3212</v>
      </c>
      <c r="B266" s="20">
        <v>57326</v>
      </c>
      <c r="C266" s="21" t="s">
        <v>3589</v>
      </c>
      <c r="D266" s="20" t="s">
        <v>3588</v>
      </c>
      <c r="E266" s="22">
        <v>10</v>
      </c>
    </row>
    <row r="267" spans="1:5" s="23" customFormat="1" ht="12.75">
      <c r="A267" s="19" t="s">
        <v>3212</v>
      </c>
      <c r="B267" s="20">
        <v>57327</v>
      </c>
      <c r="C267" s="21" t="s">
        <v>3590</v>
      </c>
      <c r="D267" s="20" t="s">
        <v>3588</v>
      </c>
      <c r="E267" s="22">
        <v>19.5</v>
      </c>
    </row>
    <row r="268" spans="1:5" s="23" customFormat="1" ht="12.75">
      <c r="A268" s="19" t="s">
        <v>3212</v>
      </c>
      <c r="B268" s="20">
        <v>57333</v>
      </c>
      <c r="C268" s="21" t="s">
        <v>3591</v>
      </c>
      <c r="D268" s="20" t="s">
        <v>3588</v>
      </c>
      <c r="E268" s="22">
        <v>5.6</v>
      </c>
    </row>
    <row r="269" spans="1:5" s="26" customFormat="1" ht="12.75">
      <c r="A269" s="24"/>
      <c r="B269" s="75" t="s">
        <v>3592</v>
      </c>
      <c r="C269" s="76"/>
      <c r="D269" s="77"/>
      <c r="E269" s="25">
        <f>SUM(E265:E268)</f>
        <v>41.800000000000004</v>
      </c>
    </row>
    <row r="270" spans="1:5" s="23" customFormat="1" ht="12.75">
      <c r="A270" s="19" t="s">
        <v>3212</v>
      </c>
      <c r="B270" s="20">
        <v>58051</v>
      </c>
      <c r="C270" s="21" t="s">
        <v>3593</v>
      </c>
      <c r="D270" s="20" t="s">
        <v>3594</v>
      </c>
      <c r="E270" s="22">
        <v>26</v>
      </c>
    </row>
    <row r="271" spans="1:5" s="26" customFormat="1" ht="12.75">
      <c r="A271" s="24"/>
      <c r="B271" s="75" t="s">
        <v>3595</v>
      </c>
      <c r="C271" s="76"/>
      <c r="D271" s="77"/>
      <c r="E271" s="25">
        <f>SUM(E270)</f>
        <v>26</v>
      </c>
    </row>
    <row r="272" spans="2:5" s="18" customFormat="1" ht="12.75">
      <c r="B272" s="78" t="s">
        <v>3596</v>
      </c>
      <c r="C272" s="79"/>
      <c r="D272" s="80"/>
      <c r="E272" s="27">
        <f>E13+E15+E17+E19+E22+E26+E31+E34+E36+E40+E42+E44+E46+E48+E51+E54+E56+E60+E64+E68+E70+E74+E77+E82+E88+E90+E92+E96+E98+E100+E104+E109+E111+E118+E121+E123+E130+E133+E135+E138+E140+E151+E156+E158+E162+E164+E167+E169+E172+E174+E177+E179+E182+E185+E190+E193+E196+E204+E209+E216+E218+E222+E227+E237+E240+E244+E246+E248+E250+E254+E256+E258+E261+E264+E269+E271</f>
        <v>1494.8799999999999</v>
      </c>
    </row>
    <row r="273" spans="1:5" s="23" customFormat="1" ht="25.5">
      <c r="A273" s="19" t="s">
        <v>3597</v>
      </c>
      <c r="B273" s="20">
        <v>92281</v>
      </c>
      <c r="C273" s="21" t="s">
        <v>3598</v>
      </c>
      <c r="D273" s="20" t="s">
        <v>3599</v>
      </c>
      <c r="E273" s="29">
        <v>15</v>
      </c>
    </row>
    <row r="274" spans="1:5" s="23" customFormat="1" ht="12.75">
      <c r="A274" s="19" t="s">
        <v>3597</v>
      </c>
      <c r="B274" s="20">
        <v>92688</v>
      </c>
      <c r="C274" s="21" t="s">
        <v>3600</v>
      </c>
      <c r="D274" s="20" t="s">
        <v>1018</v>
      </c>
      <c r="E274" s="29">
        <v>13.3</v>
      </c>
    </row>
    <row r="275" spans="1:5" s="26" customFormat="1" ht="12.75">
      <c r="A275" s="24"/>
      <c r="B275" s="75" t="s">
        <v>3601</v>
      </c>
      <c r="C275" s="76"/>
      <c r="D275" s="77"/>
      <c r="E275" s="27">
        <f>SUM(E273:E274)</f>
        <v>28.3</v>
      </c>
    </row>
    <row r="276" spans="1:5" s="23" customFormat="1" ht="12.75">
      <c r="A276" s="19" t="s">
        <v>3597</v>
      </c>
      <c r="B276" s="20">
        <v>93094</v>
      </c>
      <c r="C276" s="21" t="s">
        <v>3602</v>
      </c>
      <c r="D276" s="20" t="s">
        <v>3603</v>
      </c>
      <c r="E276" s="29">
        <v>5</v>
      </c>
    </row>
    <row r="277" spans="1:5" s="26" customFormat="1" ht="12.75">
      <c r="A277" s="24"/>
      <c r="B277" s="75" t="s">
        <v>3604</v>
      </c>
      <c r="C277" s="76"/>
      <c r="D277" s="77"/>
      <c r="E277" s="27">
        <f>SUM(E276)</f>
        <v>5</v>
      </c>
    </row>
    <row r="278" spans="1:5" s="26" customFormat="1" ht="12.75">
      <c r="A278" s="18"/>
      <c r="B278" s="78" t="s">
        <v>3605</v>
      </c>
      <c r="C278" s="79"/>
      <c r="D278" s="80"/>
      <c r="E278" s="27">
        <f>E275+E277</f>
        <v>33.3</v>
      </c>
    </row>
    <row r="279" spans="1:5" s="18" customFormat="1" ht="12.75">
      <c r="A279" s="21" t="s">
        <v>3606</v>
      </c>
      <c r="B279" s="20">
        <v>71065</v>
      </c>
      <c r="C279" s="21" t="s">
        <v>3607</v>
      </c>
      <c r="D279" s="20" t="s">
        <v>3608</v>
      </c>
      <c r="E279" s="22">
        <v>17</v>
      </c>
    </row>
    <row r="280" spans="1:5" s="23" customFormat="1" ht="25.5">
      <c r="A280" s="19" t="s">
        <v>3606</v>
      </c>
      <c r="B280" s="20">
        <v>71085</v>
      </c>
      <c r="C280" s="21" t="s">
        <v>3609</v>
      </c>
      <c r="D280" s="20" t="s">
        <v>3608</v>
      </c>
      <c r="E280" s="29">
        <v>5</v>
      </c>
    </row>
    <row r="281" spans="1:5" s="23" customFormat="1" ht="12.75">
      <c r="A281" s="19" t="s">
        <v>3606</v>
      </c>
      <c r="B281" s="20">
        <v>71134</v>
      </c>
      <c r="C281" s="21" t="s">
        <v>3610</v>
      </c>
      <c r="D281" s="20" t="s">
        <v>3608</v>
      </c>
      <c r="E281" s="29">
        <v>3</v>
      </c>
    </row>
    <row r="282" spans="1:5" s="26" customFormat="1" ht="12.75">
      <c r="A282" s="24"/>
      <c r="B282" s="75" t="s">
        <v>3611</v>
      </c>
      <c r="C282" s="76"/>
      <c r="D282" s="77"/>
      <c r="E282" s="27">
        <f>SUM(E279:E281)</f>
        <v>25</v>
      </c>
    </row>
    <row r="283" spans="1:5" s="23" customFormat="1" ht="25.5">
      <c r="A283" s="19" t="s">
        <v>3606</v>
      </c>
      <c r="B283" s="20">
        <v>71179</v>
      </c>
      <c r="C283" s="21" t="s">
        <v>3612</v>
      </c>
      <c r="D283" s="20" t="s">
        <v>3613</v>
      </c>
      <c r="E283" s="29">
        <v>8</v>
      </c>
    </row>
    <row r="284" spans="1:5" s="23" customFormat="1" ht="12.75">
      <c r="A284" s="19"/>
      <c r="B284" s="75" t="s">
        <v>3614</v>
      </c>
      <c r="C284" s="76"/>
      <c r="D284" s="77"/>
      <c r="E284" s="27">
        <f>SUM(E283)</f>
        <v>8</v>
      </c>
    </row>
    <row r="285" spans="1:5" s="23" customFormat="1" ht="12.75">
      <c r="A285" s="19" t="s">
        <v>3606</v>
      </c>
      <c r="B285" s="20">
        <v>70920</v>
      </c>
      <c r="C285" s="21" t="s">
        <v>3615</v>
      </c>
      <c r="D285" s="20" t="s">
        <v>3616</v>
      </c>
      <c r="E285" s="29">
        <v>15</v>
      </c>
    </row>
    <row r="286" spans="1:5" s="23" customFormat="1" ht="12.75">
      <c r="A286" s="19" t="s">
        <v>3606</v>
      </c>
      <c r="B286" s="20">
        <v>70900</v>
      </c>
      <c r="C286" s="21" t="s">
        <v>3617</v>
      </c>
      <c r="D286" s="20" t="s">
        <v>3616</v>
      </c>
      <c r="E286" s="29">
        <v>28</v>
      </c>
    </row>
    <row r="287" spans="1:5" s="26" customFormat="1" ht="12.75">
      <c r="A287" s="24"/>
      <c r="B287" s="75" t="s">
        <v>3618</v>
      </c>
      <c r="C287" s="76"/>
      <c r="D287" s="77"/>
      <c r="E287" s="27">
        <f>SUM(E285:E286)</f>
        <v>43</v>
      </c>
    </row>
    <row r="288" spans="1:5" s="23" customFormat="1" ht="12.75">
      <c r="A288" s="19" t="s">
        <v>3606</v>
      </c>
      <c r="B288" s="20">
        <v>72589</v>
      </c>
      <c r="C288" s="21" t="s">
        <v>3619</v>
      </c>
      <c r="D288" s="20" t="s">
        <v>3620</v>
      </c>
      <c r="E288" s="29">
        <v>12</v>
      </c>
    </row>
    <row r="289" spans="1:5" s="23" customFormat="1" ht="12.75">
      <c r="A289" s="19" t="s">
        <v>3606</v>
      </c>
      <c r="B289" s="20">
        <v>72579</v>
      </c>
      <c r="C289" s="21" t="s">
        <v>3621</v>
      </c>
      <c r="D289" s="20" t="s">
        <v>3620</v>
      </c>
      <c r="E289" s="29">
        <v>19.05</v>
      </c>
    </row>
    <row r="290" spans="1:5" s="23" customFormat="1" ht="12.75">
      <c r="A290" s="19" t="s">
        <v>3606</v>
      </c>
      <c r="B290" s="20">
        <v>72569</v>
      </c>
      <c r="C290" s="21" t="s">
        <v>3622</v>
      </c>
      <c r="D290" s="20" t="s">
        <v>3620</v>
      </c>
      <c r="E290" s="29">
        <v>22.3</v>
      </c>
    </row>
    <row r="291" spans="1:5" s="26" customFormat="1" ht="12.75">
      <c r="A291" s="24"/>
      <c r="B291" s="75" t="s">
        <v>3623</v>
      </c>
      <c r="C291" s="76"/>
      <c r="D291" s="77"/>
      <c r="E291" s="27">
        <f>SUM(E288:E290)</f>
        <v>53.35</v>
      </c>
    </row>
    <row r="292" spans="1:5" s="23" customFormat="1" ht="38.25">
      <c r="A292" s="19" t="s">
        <v>3606</v>
      </c>
      <c r="B292" s="20">
        <v>71150</v>
      </c>
      <c r="C292" s="21" t="s">
        <v>3624</v>
      </c>
      <c r="D292" s="20" t="s">
        <v>3625</v>
      </c>
      <c r="E292" s="29">
        <v>15</v>
      </c>
    </row>
    <row r="293" spans="1:5" s="23" customFormat="1" ht="38.25">
      <c r="A293" s="19" t="s">
        <v>3606</v>
      </c>
      <c r="B293" s="20">
        <v>71159</v>
      </c>
      <c r="C293" s="21" t="s">
        <v>3626</v>
      </c>
      <c r="D293" s="20" t="s">
        <v>3627</v>
      </c>
      <c r="E293" s="29">
        <v>58.65</v>
      </c>
    </row>
    <row r="294" spans="1:5" s="23" customFormat="1" ht="25.5">
      <c r="A294" s="19" t="s">
        <v>3606</v>
      </c>
      <c r="B294" s="20">
        <v>71161</v>
      </c>
      <c r="C294" s="21" t="s">
        <v>3628</v>
      </c>
      <c r="D294" s="20" t="s">
        <v>3629</v>
      </c>
      <c r="E294" s="29">
        <v>10.3</v>
      </c>
    </row>
    <row r="295" spans="1:5" s="23" customFormat="1" ht="25.5">
      <c r="A295" s="19" t="s">
        <v>3606</v>
      </c>
      <c r="B295" s="20">
        <v>71169</v>
      </c>
      <c r="C295" s="21" t="s">
        <v>3630</v>
      </c>
      <c r="D295" s="20" t="s">
        <v>3629</v>
      </c>
      <c r="E295" s="29">
        <v>6</v>
      </c>
    </row>
    <row r="296" spans="1:5" s="26" customFormat="1" ht="12.75">
      <c r="A296" s="24"/>
      <c r="B296" s="75" t="s">
        <v>3631</v>
      </c>
      <c r="C296" s="76"/>
      <c r="D296" s="77"/>
      <c r="E296" s="27">
        <f>SUM(E292:E295)</f>
        <v>89.95</v>
      </c>
    </row>
    <row r="297" spans="1:5" s="23" customFormat="1" ht="25.5">
      <c r="A297" s="19" t="s">
        <v>3606</v>
      </c>
      <c r="B297" s="20">
        <v>72757</v>
      </c>
      <c r="C297" s="21" t="s">
        <v>3632</v>
      </c>
      <c r="D297" s="20" t="s">
        <v>3633</v>
      </c>
      <c r="E297" s="29">
        <v>7</v>
      </c>
    </row>
    <row r="298" spans="1:5" s="23" customFormat="1" ht="12.75">
      <c r="A298" s="19" t="s">
        <v>3606</v>
      </c>
      <c r="B298" s="20">
        <v>72759</v>
      </c>
      <c r="C298" s="21" t="s">
        <v>3634</v>
      </c>
      <c r="D298" s="20" t="s">
        <v>3633</v>
      </c>
      <c r="E298" s="29">
        <v>2.9</v>
      </c>
    </row>
    <row r="299" spans="1:5" s="23" customFormat="1" ht="25.5">
      <c r="A299" s="19" t="s">
        <v>3606</v>
      </c>
      <c r="B299" s="20">
        <v>72760</v>
      </c>
      <c r="C299" s="21" t="s">
        <v>3635</v>
      </c>
      <c r="D299" s="20" t="s">
        <v>3633</v>
      </c>
      <c r="E299" s="29">
        <v>1.6</v>
      </c>
    </row>
    <row r="300" spans="1:5" s="23" customFormat="1" ht="25.5">
      <c r="A300" s="19" t="s">
        <v>3606</v>
      </c>
      <c r="B300" s="20">
        <v>72763</v>
      </c>
      <c r="C300" s="21" t="s">
        <v>3636</v>
      </c>
      <c r="D300" s="20" t="s">
        <v>3633</v>
      </c>
      <c r="E300" s="29">
        <v>5.7</v>
      </c>
    </row>
    <row r="301" spans="1:5" s="23" customFormat="1" ht="25.5">
      <c r="A301" s="19" t="s">
        <v>3606</v>
      </c>
      <c r="B301" s="20">
        <v>72761</v>
      </c>
      <c r="C301" s="21" t="s">
        <v>3637</v>
      </c>
      <c r="D301" s="20" t="s">
        <v>3633</v>
      </c>
      <c r="E301" s="29">
        <v>7.2</v>
      </c>
    </row>
    <row r="302" spans="1:5" s="23" customFormat="1" ht="25.5">
      <c r="A302" s="19" t="s">
        <v>3606</v>
      </c>
      <c r="B302" s="20">
        <v>72777</v>
      </c>
      <c r="C302" s="21" t="s">
        <v>3638</v>
      </c>
      <c r="D302" s="20" t="s">
        <v>3633</v>
      </c>
      <c r="E302" s="29">
        <v>6</v>
      </c>
    </row>
    <row r="303" spans="1:5" s="26" customFormat="1" ht="12.75">
      <c r="A303" s="24"/>
      <c r="B303" s="75" t="s">
        <v>3639</v>
      </c>
      <c r="C303" s="76"/>
      <c r="D303" s="77"/>
      <c r="E303" s="27">
        <f>SUM(E297:E302)</f>
        <v>30.4</v>
      </c>
    </row>
    <row r="304" spans="1:5" s="23" customFormat="1" ht="25.5">
      <c r="A304" s="19" t="s">
        <v>3606</v>
      </c>
      <c r="B304" s="20">
        <v>71920</v>
      </c>
      <c r="C304" s="21" t="s">
        <v>3640</v>
      </c>
      <c r="D304" s="20" t="s">
        <v>1543</v>
      </c>
      <c r="E304" s="29">
        <v>5</v>
      </c>
    </row>
    <row r="305" spans="1:5" s="23" customFormat="1" ht="25.5">
      <c r="A305" s="19" t="s">
        <v>3606</v>
      </c>
      <c r="B305" s="20">
        <v>71921</v>
      </c>
      <c r="C305" s="21" t="s">
        <v>1544</v>
      </c>
      <c r="D305" s="20" t="s">
        <v>1543</v>
      </c>
      <c r="E305" s="29">
        <v>12.3</v>
      </c>
    </row>
    <row r="306" spans="1:5" s="23" customFormat="1" ht="25.5">
      <c r="A306" s="19" t="s">
        <v>3606</v>
      </c>
      <c r="B306" s="20">
        <v>71931</v>
      </c>
      <c r="C306" s="21" t="s">
        <v>1545</v>
      </c>
      <c r="D306" s="20" t="s">
        <v>1543</v>
      </c>
      <c r="E306" s="29">
        <v>16.6</v>
      </c>
    </row>
    <row r="307" spans="1:5" s="23" customFormat="1" ht="25.5">
      <c r="A307" s="19" t="s">
        <v>3606</v>
      </c>
      <c r="B307" s="20">
        <v>71941</v>
      </c>
      <c r="C307" s="21" t="s">
        <v>1546</v>
      </c>
      <c r="D307" s="20" t="s">
        <v>1543</v>
      </c>
      <c r="E307" s="29">
        <v>4</v>
      </c>
    </row>
    <row r="308" spans="1:5" s="23" customFormat="1" ht="25.5">
      <c r="A308" s="19" t="s">
        <v>3606</v>
      </c>
      <c r="B308" s="20">
        <v>71942</v>
      </c>
      <c r="C308" s="21" t="s">
        <v>1547</v>
      </c>
      <c r="D308" s="20" t="s">
        <v>1543</v>
      </c>
      <c r="E308" s="29">
        <v>3.8</v>
      </c>
    </row>
    <row r="309" spans="1:5" s="23" customFormat="1" ht="25.5">
      <c r="A309" s="19" t="s">
        <v>3606</v>
      </c>
      <c r="B309" s="20">
        <v>71951</v>
      </c>
      <c r="C309" s="21" t="s">
        <v>1548</v>
      </c>
      <c r="D309" s="20" t="s">
        <v>1543</v>
      </c>
      <c r="E309" s="29">
        <v>7.8</v>
      </c>
    </row>
    <row r="310" spans="1:5" s="23" customFormat="1" ht="25.5">
      <c r="A310" s="19" t="s">
        <v>3606</v>
      </c>
      <c r="B310" s="20">
        <v>71960</v>
      </c>
      <c r="C310" s="21" t="s">
        <v>1549</v>
      </c>
      <c r="D310" s="20" t="s">
        <v>1543</v>
      </c>
      <c r="E310" s="29">
        <v>2.7</v>
      </c>
    </row>
    <row r="311" spans="1:5" s="23" customFormat="1" ht="25.5">
      <c r="A311" s="19" t="s">
        <v>3606</v>
      </c>
      <c r="B311" s="20">
        <v>71961</v>
      </c>
      <c r="C311" s="21" t="s">
        <v>1550</v>
      </c>
      <c r="D311" s="20" t="s">
        <v>1543</v>
      </c>
      <c r="E311" s="29">
        <v>20</v>
      </c>
    </row>
    <row r="312" spans="1:5" s="23" customFormat="1" ht="25.5">
      <c r="A312" s="19" t="s">
        <v>3606</v>
      </c>
      <c r="B312" s="20">
        <v>71971</v>
      </c>
      <c r="C312" s="21" t="s">
        <v>1551</v>
      </c>
      <c r="D312" s="20" t="s">
        <v>1543</v>
      </c>
      <c r="E312" s="29">
        <v>8</v>
      </c>
    </row>
    <row r="313" spans="1:5" s="26" customFormat="1" ht="12.75">
      <c r="A313" s="24"/>
      <c r="B313" s="75" t="s">
        <v>1552</v>
      </c>
      <c r="C313" s="76"/>
      <c r="D313" s="77"/>
      <c r="E313" s="27">
        <f>SUM(E304:E312)</f>
        <v>80.2</v>
      </c>
    </row>
    <row r="314" spans="1:5" s="23" customFormat="1" ht="25.5">
      <c r="A314" s="19" t="s">
        <v>3606</v>
      </c>
      <c r="B314" s="20">
        <v>72653</v>
      </c>
      <c r="C314" s="21" t="s">
        <v>1553</v>
      </c>
      <c r="D314" s="20" t="s">
        <v>1554</v>
      </c>
      <c r="E314" s="29">
        <v>3</v>
      </c>
    </row>
    <row r="315" spans="1:5" s="23" customFormat="1" ht="25.5">
      <c r="A315" s="19" t="s">
        <v>3606</v>
      </c>
      <c r="B315" s="20">
        <v>72663</v>
      </c>
      <c r="C315" s="21" t="s">
        <v>1555</v>
      </c>
      <c r="D315" s="20" t="s">
        <v>1554</v>
      </c>
      <c r="E315" s="29">
        <v>18</v>
      </c>
    </row>
    <row r="316" spans="1:5" s="23" customFormat="1" ht="25.5">
      <c r="A316" s="19" t="s">
        <v>3606</v>
      </c>
      <c r="B316" s="20">
        <v>72673</v>
      </c>
      <c r="C316" s="21" t="s">
        <v>1556</v>
      </c>
      <c r="D316" s="20" t="s">
        <v>1554</v>
      </c>
      <c r="E316" s="29">
        <v>28.8</v>
      </c>
    </row>
    <row r="317" spans="1:5" s="23" customFormat="1" ht="12.75">
      <c r="A317" s="19" t="s">
        <v>3606</v>
      </c>
      <c r="B317" s="20">
        <v>72674</v>
      </c>
      <c r="C317" s="21" t="s">
        <v>1557</v>
      </c>
      <c r="D317" s="20" t="s">
        <v>1554</v>
      </c>
      <c r="E317" s="29">
        <v>5</v>
      </c>
    </row>
    <row r="318" spans="1:5" s="23" customFormat="1" ht="12.75">
      <c r="A318" s="19" t="s">
        <v>3606</v>
      </c>
      <c r="B318" s="20">
        <v>72683</v>
      </c>
      <c r="C318" s="21" t="s">
        <v>1558</v>
      </c>
      <c r="D318" s="20" t="s">
        <v>1554</v>
      </c>
      <c r="E318" s="29">
        <v>4.3</v>
      </c>
    </row>
    <row r="319" spans="1:5" s="23" customFormat="1" ht="25.5">
      <c r="A319" s="19" t="s">
        <v>3606</v>
      </c>
      <c r="B319" s="20">
        <v>72685</v>
      </c>
      <c r="C319" s="21" t="s">
        <v>1559</v>
      </c>
      <c r="D319" s="20" t="s">
        <v>1554</v>
      </c>
      <c r="E319" s="29">
        <v>3.9</v>
      </c>
    </row>
    <row r="320" spans="1:5" s="23" customFormat="1" ht="12.75">
      <c r="A320" s="19" t="s">
        <v>3606</v>
      </c>
      <c r="B320" s="20">
        <v>72693</v>
      </c>
      <c r="C320" s="21" t="s">
        <v>1560</v>
      </c>
      <c r="D320" s="20" t="s">
        <v>1554</v>
      </c>
      <c r="E320" s="29">
        <v>6.3</v>
      </c>
    </row>
    <row r="321" spans="1:5" s="23" customFormat="1" ht="12.75">
      <c r="A321" s="19" t="s">
        <v>3606</v>
      </c>
      <c r="B321" s="20">
        <v>72695</v>
      </c>
      <c r="C321" s="21" t="s">
        <v>1561</v>
      </c>
      <c r="D321" s="20" t="s">
        <v>1554</v>
      </c>
      <c r="E321" s="29">
        <v>2</v>
      </c>
    </row>
    <row r="322" spans="1:5" s="26" customFormat="1" ht="12.75">
      <c r="A322" s="24"/>
      <c r="B322" s="75" t="s">
        <v>1562</v>
      </c>
      <c r="C322" s="76"/>
      <c r="D322" s="77"/>
      <c r="E322" s="27">
        <f>SUM(E314:E321)</f>
        <v>71.3</v>
      </c>
    </row>
    <row r="323" spans="1:5" s="23" customFormat="1" ht="12.75">
      <c r="A323" s="19" t="s">
        <v>3606</v>
      </c>
      <c r="B323" s="20">
        <v>73419</v>
      </c>
      <c r="C323" s="21" t="s">
        <v>1563</v>
      </c>
      <c r="D323" s="20" t="s">
        <v>1564</v>
      </c>
      <c r="E323" s="29">
        <v>3.25</v>
      </c>
    </row>
    <row r="324" spans="1:5" s="23" customFormat="1" ht="12.75">
      <c r="A324" s="19" t="s">
        <v>3606</v>
      </c>
      <c r="B324" s="20">
        <v>73420</v>
      </c>
      <c r="C324" s="21" t="s">
        <v>1565</v>
      </c>
      <c r="D324" s="20" t="s">
        <v>1564</v>
      </c>
      <c r="E324" s="29">
        <v>5.85</v>
      </c>
    </row>
    <row r="325" spans="1:5" s="23" customFormat="1" ht="12.75">
      <c r="A325" s="19" t="s">
        <v>3606</v>
      </c>
      <c r="B325" s="20">
        <v>73421</v>
      </c>
      <c r="C325" s="21" t="s">
        <v>1566</v>
      </c>
      <c r="D325" s="20" t="s">
        <v>1564</v>
      </c>
      <c r="E325" s="29">
        <v>2.75</v>
      </c>
    </row>
    <row r="326" spans="1:5" s="23" customFormat="1" ht="12.75">
      <c r="A326" s="19" t="s">
        <v>3606</v>
      </c>
      <c r="B326" s="20">
        <v>73422</v>
      </c>
      <c r="C326" s="21" t="s">
        <v>1567</v>
      </c>
      <c r="D326" s="20" t="s">
        <v>1564</v>
      </c>
      <c r="E326" s="29">
        <v>2.2</v>
      </c>
    </row>
    <row r="327" spans="1:5" s="23" customFormat="1" ht="12.75">
      <c r="A327" s="19" t="s">
        <v>3606</v>
      </c>
      <c r="B327" s="20">
        <v>73425</v>
      </c>
      <c r="C327" s="21" t="s">
        <v>1568</v>
      </c>
      <c r="D327" s="20" t="s">
        <v>1564</v>
      </c>
      <c r="E327" s="29">
        <v>5.7</v>
      </c>
    </row>
    <row r="328" spans="1:5" s="26" customFormat="1" ht="12.75">
      <c r="A328" s="24"/>
      <c r="B328" s="75" t="s">
        <v>1569</v>
      </c>
      <c r="C328" s="76"/>
      <c r="D328" s="77"/>
      <c r="E328" s="27">
        <f>SUM(E323:E327)</f>
        <v>19.75</v>
      </c>
    </row>
    <row r="329" spans="1:5" s="23" customFormat="1" ht="25.5">
      <c r="A329" s="19" t="s">
        <v>3606</v>
      </c>
      <c r="B329" s="20">
        <v>72015</v>
      </c>
      <c r="C329" s="21" t="s">
        <v>1570</v>
      </c>
      <c r="D329" s="20" t="s">
        <v>1571</v>
      </c>
      <c r="E329" s="29">
        <v>33.1</v>
      </c>
    </row>
    <row r="330" spans="1:5" s="23" customFormat="1" ht="25.5">
      <c r="A330" s="19" t="s">
        <v>3606</v>
      </c>
      <c r="B330" s="20">
        <v>72014</v>
      </c>
      <c r="C330" s="21" t="s">
        <v>1572</v>
      </c>
      <c r="D330" s="20" t="s">
        <v>1571</v>
      </c>
      <c r="E330" s="29">
        <v>17.4</v>
      </c>
    </row>
    <row r="331" spans="1:5" s="23" customFormat="1" ht="12.75">
      <c r="A331" s="19" t="s">
        <v>3606</v>
      </c>
      <c r="B331" s="30">
        <v>72005</v>
      </c>
      <c r="C331" s="21" t="s">
        <v>1573</v>
      </c>
      <c r="D331" s="20" t="s">
        <v>1571</v>
      </c>
      <c r="E331" s="29">
        <v>4</v>
      </c>
    </row>
    <row r="332" spans="1:5" s="26" customFormat="1" ht="12.75">
      <c r="A332" s="24"/>
      <c r="B332" s="75" t="s">
        <v>1574</v>
      </c>
      <c r="C332" s="76"/>
      <c r="D332" s="77"/>
      <c r="E332" s="27">
        <f>SUM(E329:E331)</f>
        <v>54.5</v>
      </c>
    </row>
    <row r="333" spans="1:5" s="23" customFormat="1" ht="12.75">
      <c r="A333" s="19" t="s">
        <v>3606</v>
      </c>
      <c r="B333" s="20">
        <v>72393</v>
      </c>
      <c r="C333" s="21" t="s">
        <v>1575</v>
      </c>
      <c r="D333" s="20" t="s">
        <v>1576</v>
      </c>
      <c r="E333" s="29">
        <v>10.9</v>
      </c>
    </row>
    <row r="334" spans="1:5" s="23" customFormat="1" ht="12.75">
      <c r="A334" s="19" t="s">
        <v>3606</v>
      </c>
      <c r="B334" s="20">
        <v>72391</v>
      </c>
      <c r="C334" s="21" t="s">
        <v>1577</v>
      </c>
      <c r="D334" s="20" t="s">
        <v>1576</v>
      </c>
      <c r="E334" s="29">
        <v>3.7</v>
      </c>
    </row>
    <row r="335" spans="1:5" s="23" customFormat="1" ht="25.5">
      <c r="A335" s="19" t="s">
        <v>3606</v>
      </c>
      <c r="B335" s="30">
        <v>72381</v>
      </c>
      <c r="C335" s="21" t="s">
        <v>1578</v>
      </c>
      <c r="D335" s="20" t="s">
        <v>1576</v>
      </c>
      <c r="E335" s="29">
        <v>10</v>
      </c>
    </row>
    <row r="336" spans="1:5" s="26" customFormat="1" ht="12.75">
      <c r="A336" s="24"/>
      <c r="B336" s="75" t="s">
        <v>1579</v>
      </c>
      <c r="C336" s="76"/>
      <c r="D336" s="77"/>
      <c r="E336" s="27">
        <f>SUM(E333:E335)</f>
        <v>24.6</v>
      </c>
    </row>
    <row r="337" spans="1:5" s="23" customFormat="1" ht="25.5">
      <c r="A337" s="19" t="s">
        <v>3606</v>
      </c>
      <c r="B337" s="20">
        <v>71347</v>
      </c>
      <c r="C337" s="21" t="s">
        <v>1580</v>
      </c>
      <c r="D337" s="20" t="s">
        <v>1581</v>
      </c>
      <c r="E337" s="29">
        <v>12.1</v>
      </c>
    </row>
    <row r="338" spans="1:5" s="23" customFormat="1" ht="25.5">
      <c r="A338" s="19" t="s">
        <v>3606</v>
      </c>
      <c r="B338" s="20">
        <v>71350</v>
      </c>
      <c r="C338" s="21" t="s">
        <v>1582</v>
      </c>
      <c r="D338" s="20" t="s">
        <v>1581</v>
      </c>
      <c r="E338" s="29">
        <v>20</v>
      </c>
    </row>
    <row r="339" spans="1:5" s="23" customFormat="1" ht="25.5">
      <c r="A339" s="19" t="s">
        <v>3606</v>
      </c>
      <c r="B339" s="20">
        <v>71365</v>
      </c>
      <c r="C339" s="21" t="s">
        <v>1583</v>
      </c>
      <c r="D339" s="20" t="s">
        <v>1581</v>
      </c>
      <c r="E339" s="29">
        <v>20.2</v>
      </c>
    </row>
    <row r="340" spans="1:5" s="23" customFormat="1" ht="25.5">
      <c r="A340" s="19" t="s">
        <v>3606</v>
      </c>
      <c r="B340" s="20">
        <v>71382</v>
      </c>
      <c r="C340" s="21" t="s">
        <v>1584</v>
      </c>
      <c r="D340" s="20" t="s">
        <v>1581</v>
      </c>
      <c r="E340" s="29">
        <v>19.2</v>
      </c>
    </row>
    <row r="341" spans="1:5" s="23" customFormat="1" ht="25.5">
      <c r="A341" s="19" t="s">
        <v>3606</v>
      </c>
      <c r="B341" s="20">
        <v>71383</v>
      </c>
      <c r="C341" s="21" t="s">
        <v>1737</v>
      </c>
      <c r="D341" s="20" t="s">
        <v>1581</v>
      </c>
      <c r="E341" s="29">
        <v>4.8</v>
      </c>
    </row>
    <row r="342" spans="1:5" s="23" customFormat="1" ht="25.5">
      <c r="A342" s="19" t="s">
        <v>3606</v>
      </c>
      <c r="B342" s="20">
        <v>71401</v>
      </c>
      <c r="C342" s="21" t="s">
        <v>1738</v>
      </c>
      <c r="D342" s="20" t="s">
        <v>1581</v>
      </c>
      <c r="E342" s="29">
        <v>12</v>
      </c>
    </row>
    <row r="343" spans="1:5" s="23" customFormat="1" ht="25.5">
      <c r="A343" s="19" t="s">
        <v>3606</v>
      </c>
      <c r="B343" s="20">
        <v>71419</v>
      </c>
      <c r="C343" s="21" t="s">
        <v>1739</v>
      </c>
      <c r="D343" s="20" t="s">
        <v>1581</v>
      </c>
      <c r="E343" s="29">
        <v>5.7</v>
      </c>
    </row>
    <row r="344" spans="1:5" s="26" customFormat="1" ht="12.75">
      <c r="A344" s="24"/>
      <c r="B344" s="75" t="s">
        <v>1740</v>
      </c>
      <c r="C344" s="76"/>
      <c r="D344" s="77"/>
      <c r="E344" s="27">
        <f>SUM(E337:E343)</f>
        <v>94</v>
      </c>
    </row>
    <row r="345" spans="1:5" s="23" customFormat="1" ht="25.5">
      <c r="A345" s="19" t="s">
        <v>3606</v>
      </c>
      <c r="B345" s="20">
        <v>72475</v>
      </c>
      <c r="C345" s="21" t="s">
        <v>1741</v>
      </c>
      <c r="D345" s="20" t="s">
        <v>1742</v>
      </c>
      <c r="E345" s="29">
        <v>17.9</v>
      </c>
    </row>
    <row r="346" spans="1:5" s="23" customFormat="1" ht="12.75">
      <c r="A346" s="19" t="s">
        <v>3606</v>
      </c>
      <c r="B346" s="20">
        <v>72476</v>
      </c>
      <c r="C346" s="21" t="s">
        <v>1743</v>
      </c>
      <c r="D346" s="20" t="s">
        <v>1742</v>
      </c>
      <c r="E346" s="29">
        <v>11</v>
      </c>
    </row>
    <row r="347" spans="1:5" s="23" customFormat="1" ht="25.5">
      <c r="A347" s="19" t="s">
        <v>3606</v>
      </c>
      <c r="B347" s="20">
        <v>72485</v>
      </c>
      <c r="C347" s="21" t="s">
        <v>1744</v>
      </c>
      <c r="D347" s="20" t="s">
        <v>1742</v>
      </c>
      <c r="E347" s="29">
        <v>14.5</v>
      </c>
    </row>
    <row r="348" spans="1:5" s="23" customFormat="1" ht="12.75">
      <c r="A348" s="19" t="s">
        <v>3606</v>
      </c>
      <c r="B348" s="20">
        <v>72486</v>
      </c>
      <c r="C348" s="21" t="s">
        <v>1745</v>
      </c>
      <c r="D348" s="20" t="s">
        <v>1742</v>
      </c>
      <c r="E348" s="29">
        <v>11.1</v>
      </c>
    </row>
    <row r="349" spans="1:5" s="23" customFormat="1" ht="12.75">
      <c r="A349" s="19" t="s">
        <v>3606</v>
      </c>
      <c r="B349" s="20">
        <v>72487</v>
      </c>
      <c r="C349" s="21" t="s">
        <v>1746</v>
      </c>
      <c r="D349" s="20" t="s">
        <v>1742</v>
      </c>
      <c r="E349" s="29">
        <v>8.3</v>
      </c>
    </row>
    <row r="350" spans="1:5" s="23" customFormat="1" ht="12.75">
      <c r="A350" s="19" t="s">
        <v>3606</v>
      </c>
      <c r="B350" s="20">
        <v>72495</v>
      </c>
      <c r="C350" s="21" t="s">
        <v>1747</v>
      </c>
      <c r="D350" s="20" t="s">
        <v>1742</v>
      </c>
      <c r="E350" s="29">
        <v>0.7</v>
      </c>
    </row>
    <row r="351" spans="1:5" s="23" customFormat="1" ht="12.75">
      <c r="A351" s="19" t="s">
        <v>3606</v>
      </c>
      <c r="B351" s="20">
        <v>72505</v>
      </c>
      <c r="C351" s="21" t="s">
        <v>1748</v>
      </c>
      <c r="D351" s="20" t="s">
        <v>1742</v>
      </c>
      <c r="E351" s="29">
        <v>14.8</v>
      </c>
    </row>
    <row r="352" spans="1:5" s="23" customFormat="1" ht="12.75">
      <c r="A352" s="19" t="s">
        <v>3606</v>
      </c>
      <c r="B352" s="20">
        <v>72515</v>
      </c>
      <c r="C352" s="21" t="s">
        <v>1749</v>
      </c>
      <c r="D352" s="20" t="s">
        <v>1742</v>
      </c>
      <c r="E352" s="29">
        <v>3.6</v>
      </c>
    </row>
    <row r="353" spans="1:5" s="26" customFormat="1" ht="12.75">
      <c r="A353" s="24"/>
      <c r="B353" s="75" t="s">
        <v>1750</v>
      </c>
      <c r="C353" s="76"/>
      <c r="D353" s="77"/>
      <c r="E353" s="27">
        <f>SUM(E345:E352)</f>
        <v>81.89999999999999</v>
      </c>
    </row>
    <row r="354" spans="1:5" s="23" customFormat="1" ht="12.75">
      <c r="A354" s="19" t="s">
        <v>3606</v>
      </c>
      <c r="B354" s="37">
        <v>71643</v>
      </c>
      <c r="C354" s="19" t="s">
        <v>1751</v>
      </c>
      <c r="D354" s="37" t="s">
        <v>1752</v>
      </c>
      <c r="E354" s="31">
        <v>10</v>
      </c>
    </row>
    <row r="355" spans="1:5" s="23" customFormat="1" ht="25.5">
      <c r="A355" s="19" t="s">
        <v>3606</v>
      </c>
      <c r="B355" s="20">
        <v>71441</v>
      </c>
      <c r="C355" s="21" t="s">
        <v>1753</v>
      </c>
      <c r="D355" s="20" t="s">
        <v>1752</v>
      </c>
      <c r="E355" s="29">
        <v>36.9</v>
      </c>
    </row>
    <row r="356" spans="1:5" s="23" customFormat="1" ht="12.75">
      <c r="A356" s="19" t="s">
        <v>3606</v>
      </c>
      <c r="B356" s="20">
        <v>71451</v>
      </c>
      <c r="C356" s="21" t="s">
        <v>1754</v>
      </c>
      <c r="D356" s="20" t="s">
        <v>1752</v>
      </c>
      <c r="E356" s="29">
        <v>4</v>
      </c>
    </row>
    <row r="357" spans="1:5" s="26" customFormat="1" ht="12.75">
      <c r="A357" s="24"/>
      <c r="B357" s="75" t="s">
        <v>1755</v>
      </c>
      <c r="C357" s="76"/>
      <c r="D357" s="77"/>
      <c r="E357" s="27">
        <f>SUM(E354:E356)</f>
        <v>50.9</v>
      </c>
    </row>
    <row r="358" spans="1:5" s="23" customFormat="1" ht="25.5">
      <c r="A358" s="19" t="s">
        <v>3606</v>
      </c>
      <c r="B358" s="20">
        <v>72193</v>
      </c>
      <c r="C358" s="21" t="s">
        <v>1756</v>
      </c>
      <c r="D358" s="20" t="s">
        <v>1757</v>
      </c>
      <c r="E358" s="29">
        <v>15.75</v>
      </c>
    </row>
    <row r="359" spans="1:5" s="23" customFormat="1" ht="12.75">
      <c r="A359" s="19" t="s">
        <v>3606</v>
      </c>
      <c r="B359" s="20">
        <v>72203</v>
      </c>
      <c r="C359" s="21" t="s">
        <v>1758</v>
      </c>
      <c r="D359" s="20" t="s">
        <v>1757</v>
      </c>
      <c r="E359" s="29">
        <v>10</v>
      </c>
    </row>
    <row r="360" spans="1:5" s="23" customFormat="1" ht="25.5">
      <c r="A360" s="19" t="s">
        <v>3606</v>
      </c>
      <c r="B360" s="20">
        <v>72208</v>
      </c>
      <c r="C360" s="21" t="s">
        <v>1759</v>
      </c>
      <c r="D360" s="20" t="s">
        <v>1757</v>
      </c>
      <c r="E360" s="29">
        <v>6.4</v>
      </c>
    </row>
    <row r="361" spans="1:5" s="23" customFormat="1" ht="12.75">
      <c r="A361" s="19" t="s">
        <v>3606</v>
      </c>
      <c r="B361" s="20">
        <v>72213</v>
      </c>
      <c r="C361" s="21" t="s">
        <v>1760</v>
      </c>
      <c r="D361" s="20" t="s">
        <v>1757</v>
      </c>
      <c r="E361" s="29">
        <v>5</v>
      </c>
    </row>
    <row r="362" spans="1:5" s="23" customFormat="1" ht="25.5">
      <c r="A362" s="19" t="s">
        <v>3606</v>
      </c>
      <c r="B362" s="20">
        <v>72223</v>
      </c>
      <c r="C362" s="21" t="s">
        <v>1761</v>
      </c>
      <c r="D362" s="20" t="s">
        <v>1757</v>
      </c>
      <c r="E362" s="29">
        <v>15.7</v>
      </c>
    </row>
    <row r="363" spans="1:5" s="23" customFormat="1" ht="12.75">
      <c r="A363" s="19" t="s">
        <v>3606</v>
      </c>
      <c r="B363" s="20">
        <v>72233</v>
      </c>
      <c r="C363" s="21" t="s">
        <v>1762</v>
      </c>
      <c r="D363" s="20" t="s">
        <v>1757</v>
      </c>
      <c r="E363" s="29">
        <v>3.7</v>
      </c>
    </row>
    <row r="364" spans="1:5" s="23" customFormat="1" ht="25.5">
      <c r="A364" s="19" t="s">
        <v>3606</v>
      </c>
      <c r="B364" s="20">
        <v>72244</v>
      </c>
      <c r="C364" s="21" t="s">
        <v>1763</v>
      </c>
      <c r="D364" s="20" t="s">
        <v>1757</v>
      </c>
      <c r="E364" s="29">
        <v>17.1</v>
      </c>
    </row>
    <row r="365" spans="1:5" s="23" customFormat="1" ht="12.75">
      <c r="A365" s="19" t="s">
        <v>3606</v>
      </c>
      <c r="B365" s="20">
        <v>72246</v>
      </c>
      <c r="C365" s="21" t="s">
        <v>1764</v>
      </c>
      <c r="D365" s="20" t="s">
        <v>1757</v>
      </c>
      <c r="E365" s="29">
        <v>7.2</v>
      </c>
    </row>
    <row r="366" spans="1:5" s="23" customFormat="1" ht="12.75">
      <c r="A366" s="19" t="s">
        <v>3606</v>
      </c>
      <c r="B366" s="20">
        <v>72264</v>
      </c>
      <c r="C366" s="21" t="s">
        <v>1765</v>
      </c>
      <c r="D366" s="20" t="s">
        <v>1757</v>
      </c>
      <c r="E366" s="29">
        <v>4.6</v>
      </c>
    </row>
    <row r="367" spans="1:5" s="23" customFormat="1" ht="25.5">
      <c r="A367" s="19" t="s">
        <v>3606</v>
      </c>
      <c r="B367" s="20">
        <v>72284</v>
      </c>
      <c r="C367" s="21" t="s">
        <v>1766</v>
      </c>
      <c r="D367" s="20" t="s">
        <v>1757</v>
      </c>
      <c r="E367" s="29">
        <v>2.3</v>
      </c>
    </row>
    <row r="368" spans="1:5" s="23" customFormat="1" ht="25.5">
      <c r="A368" s="19" t="s">
        <v>3606</v>
      </c>
      <c r="B368" s="20">
        <v>72447</v>
      </c>
      <c r="C368" s="21" t="s">
        <v>1767</v>
      </c>
      <c r="D368" s="20" t="s">
        <v>1757</v>
      </c>
      <c r="E368" s="29">
        <v>10.9</v>
      </c>
    </row>
    <row r="369" spans="1:5" s="26" customFormat="1" ht="12.75">
      <c r="A369" s="24"/>
      <c r="B369" s="75" t="s">
        <v>1768</v>
      </c>
      <c r="C369" s="76"/>
      <c r="D369" s="77"/>
      <c r="E369" s="27">
        <f>SUM(E358:E368)</f>
        <v>98.65</v>
      </c>
    </row>
    <row r="370" spans="1:5" s="23" customFormat="1" ht="12.75">
      <c r="A370" s="19" t="s">
        <v>3606</v>
      </c>
      <c r="B370" s="20">
        <v>71633</v>
      </c>
      <c r="C370" s="21" t="s">
        <v>1769</v>
      </c>
      <c r="D370" s="20" t="s">
        <v>1770</v>
      </c>
      <c r="E370" s="29">
        <v>0.95</v>
      </c>
    </row>
    <row r="371" spans="1:5" s="23" customFormat="1" ht="25.5">
      <c r="A371" s="19" t="s">
        <v>3606</v>
      </c>
      <c r="B371" s="20">
        <v>71642</v>
      </c>
      <c r="C371" s="21" t="s">
        <v>1771</v>
      </c>
      <c r="D371" s="20" t="s">
        <v>1772</v>
      </c>
      <c r="E371" s="29">
        <v>32.65</v>
      </c>
    </row>
    <row r="372" spans="1:5" s="23" customFormat="1" ht="25.5">
      <c r="A372" s="19" t="s">
        <v>3606</v>
      </c>
      <c r="B372" s="20">
        <v>71632</v>
      </c>
      <c r="C372" s="21" t="s">
        <v>1773</v>
      </c>
      <c r="D372" s="20" t="s">
        <v>1772</v>
      </c>
      <c r="E372" s="29">
        <v>30.9</v>
      </c>
    </row>
    <row r="373" spans="1:5" s="26" customFormat="1" ht="12.75">
      <c r="A373" s="24"/>
      <c r="B373" s="75" t="s">
        <v>1774</v>
      </c>
      <c r="C373" s="76"/>
      <c r="D373" s="77"/>
      <c r="E373" s="27">
        <f>SUM(E370:E372)</f>
        <v>64.5</v>
      </c>
    </row>
    <row r="374" spans="1:5" s="18" customFormat="1" ht="25.5">
      <c r="A374" s="19" t="s">
        <v>3606</v>
      </c>
      <c r="B374" s="30">
        <v>70718</v>
      </c>
      <c r="C374" s="21" t="s">
        <v>1775</v>
      </c>
      <c r="D374" s="43" t="s">
        <v>1776</v>
      </c>
      <c r="E374" s="29">
        <v>8.7</v>
      </c>
    </row>
    <row r="375" spans="1:5" s="26" customFormat="1" ht="12.75">
      <c r="A375" s="24"/>
      <c r="B375" s="75" t="s">
        <v>1777</v>
      </c>
      <c r="C375" s="76"/>
      <c r="D375" s="77"/>
      <c r="E375" s="27">
        <f>SUM(E374)</f>
        <v>8.7</v>
      </c>
    </row>
    <row r="376" spans="1:5" s="23" customFormat="1" ht="25.5">
      <c r="A376" s="19" t="s">
        <v>3606</v>
      </c>
      <c r="B376" s="20">
        <v>70800</v>
      </c>
      <c r="C376" s="21" t="s">
        <v>1778</v>
      </c>
      <c r="D376" s="20" t="s">
        <v>1779</v>
      </c>
      <c r="E376" s="29">
        <v>15</v>
      </c>
    </row>
    <row r="377" spans="1:5" s="23" customFormat="1" ht="12.75">
      <c r="A377" s="19" t="s">
        <v>3606</v>
      </c>
      <c r="B377" s="20">
        <v>70910</v>
      </c>
      <c r="C377" s="21" t="s">
        <v>1780</v>
      </c>
      <c r="D377" s="20" t="s">
        <v>1781</v>
      </c>
      <c r="E377" s="29">
        <v>2</v>
      </c>
    </row>
    <row r="378" spans="1:5" s="23" customFormat="1" ht="25.5">
      <c r="A378" s="19" t="s">
        <v>3606</v>
      </c>
      <c r="B378" s="20">
        <v>70930</v>
      </c>
      <c r="C378" s="21" t="s">
        <v>1782</v>
      </c>
      <c r="D378" s="20" t="s">
        <v>1783</v>
      </c>
      <c r="E378" s="29">
        <v>20</v>
      </c>
    </row>
    <row r="379" spans="1:5" s="23" customFormat="1" ht="12.75">
      <c r="A379" s="19" t="s">
        <v>3606</v>
      </c>
      <c r="B379" s="20">
        <v>70940</v>
      </c>
      <c r="C379" s="21" t="s">
        <v>1784</v>
      </c>
      <c r="D379" s="20" t="s">
        <v>1781</v>
      </c>
      <c r="E379" s="29">
        <v>15</v>
      </c>
    </row>
    <row r="380" spans="1:5" s="23" customFormat="1" ht="12.75">
      <c r="A380" s="19" t="s">
        <v>3606</v>
      </c>
      <c r="B380" s="20">
        <v>70950</v>
      </c>
      <c r="C380" s="21" t="s">
        <v>1785</v>
      </c>
      <c r="D380" s="20" t="s">
        <v>1781</v>
      </c>
      <c r="E380" s="29">
        <v>10</v>
      </c>
    </row>
    <row r="381" spans="1:5" s="23" customFormat="1" ht="25.5">
      <c r="A381" s="19" t="s">
        <v>3606</v>
      </c>
      <c r="B381" s="20">
        <v>71627</v>
      </c>
      <c r="C381" s="21" t="s">
        <v>1786</v>
      </c>
      <c r="D381" s="20" t="s">
        <v>1781</v>
      </c>
      <c r="E381" s="29">
        <v>16.15</v>
      </c>
    </row>
    <row r="382" spans="1:5" s="23" customFormat="1" ht="25.5">
      <c r="A382" s="19" t="s">
        <v>3606</v>
      </c>
      <c r="B382" s="20">
        <v>71629</v>
      </c>
      <c r="C382" s="21" t="s">
        <v>1787</v>
      </c>
      <c r="D382" s="20" t="s">
        <v>1781</v>
      </c>
      <c r="E382" s="29">
        <v>30.2</v>
      </c>
    </row>
    <row r="383" spans="1:5" s="23" customFormat="1" ht="12.75">
      <c r="A383" s="19" t="s">
        <v>3606</v>
      </c>
      <c r="B383" s="20">
        <v>71631</v>
      </c>
      <c r="C383" s="21" t="s">
        <v>1788</v>
      </c>
      <c r="D383" s="20" t="s">
        <v>1781</v>
      </c>
      <c r="E383" s="29">
        <v>3.55</v>
      </c>
    </row>
    <row r="384" spans="1:5" s="23" customFormat="1" ht="38.25">
      <c r="A384" s="19" t="s">
        <v>3606</v>
      </c>
      <c r="B384" s="20">
        <v>71700</v>
      </c>
      <c r="C384" s="21" t="s">
        <v>1789</v>
      </c>
      <c r="D384" s="20" t="s">
        <v>1781</v>
      </c>
      <c r="E384" s="29">
        <v>22</v>
      </c>
    </row>
    <row r="385" spans="1:5" s="23" customFormat="1" ht="12.75">
      <c r="A385" s="19" t="s">
        <v>3606</v>
      </c>
      <c r="B385" s="20">
        <v>70843</v>
      </c>
      <c r="C385" s="21" t="s">
        <v>1790</v>
      </c>
      <c r="D385" s="20" t="s">
        <v>1781</v>
      </c>
      <c r="E385" s="29">
        <v>5</v>
      </c>
    </row>
    <row r="386" spans="1:5" s="26" customFormat="1" ht="12.75">
      <c r="A386" s="24"/>
      <c r="B386" s="75" t="s">
        <v>1791</v>
      </c>
      <c r="C386" s="76"/>
      <c r="D386" s="77"/>
      <c r="E386" s="27">
        <f>SUM(E376:E385)</f>
        <v>138.9</v>
      </c>
    </row>
    <row r="387" spans="1:5" s="23" customFormat="1" ht="12.75">
      <c r="A387" s="19" t="s">
        <v>3606</v>
      </c>
      <c r="B387" s="20">
        <v>70983</v>
      </c>
      <c r="C387" s="21" t="s">
        <v>1792</v>
      </c>
      <c r="D387" s="20" t="s">
        <v>1793</v>
      </c>
      <c r="E387" s="29">
        <v>12</v>
      </c>
    </row>
    <row r="388" spans="1:5" s="26" customFormat="1" ht="12.75">
      <c r="A388" s="24"/>
      <c r="B388" s="75" t="s">
        <v>1794</v>
      </c>
      <c r="C388" s="76"/>
      <c r="D388" s="77"/>
      <c r="E388" s="27">
        <f>SUM(E387)</f>
        <v>12</v>
      </c>
    </row>
    <row r="389" spans="1:5" s="23" customFormat="1" ht="12.75">
      <c r="A389" s="19" t="s">
        <v>3606</v>
      </c>
      <c r="B389" s="20">
        <v>70973</v>
      </c>
      <c r="C389" s="21" t="s">
        <v>1795</v>
      </c>
      <c r="D389" s="20" t="s">
        <v>1796</v>
      </c>
      <c r="E389" s="29">
        <v>31.5</v>
      </c>
    </row>
    <row r="390" spans="1:5" s="26" customFormat="1" ht="12.75">
      <c r="A390" s="24"/>
      <c r="B390" s="75" t="s">
        <v>1797</v>
      </c>
      <c r="C390" s="76"/>
      <c r="D390" s="77"/>
      <c r="E390" s="27">
        <f>SUM(E389)</f>
        <v>31.5</v>
      </c>
    </row>
    <row r="391" spans="1:5" s="18" customFormat="1" ht="25.5">
      <c r="A391" s="21" t="s">
        <v>3606</v>
      </c>
      <c r="B391" s="20">
        <v>72777</v>
      </c>
      <c r="C391" s="21" t="s">
        <v>3638</v>
      </c>
      <c r="D391" s="20" t="s">
        <v>1798</v>
      </c>
      <c r="E391" s="29">
        <v>6</v>
      </c>
    </row>
    <row r="392" spans="1:5" s="26" customFormat="1" ht="12.75">
      <c r="A392" s="19" t="s">
        <v>3606</v>
      </c>
      <c r="B392" s="20">
        <v>73041</v>
      </c>
      <c r="C392" s="21" t="s">
        <v>1799</v>
      </c>
      <c r="D392" s="20" t="s">
        <v>1798</v>
      </c>
      <c r="E392" s="29">
        <v>1.1</v>
      </c>
    </row>
    <row r="393" spans="1:5" s="26" customFormat="1" ht="12.75">
      <c r="A393" s="19" t="s">
        <v>3606</v>
      </c>
      <c r="B393" s="20">
        <v>73040</v>
      </c>
      <c r="C393" s="21" t="s">
        <v>1800</v>
      </c>
      <c r="D393" s="20" t="s">
        <v>1798</v>
      </c>
      <c r="E393" s="29">
        <v>3</v>
      </c>
    </row>
    <row r="394" spans="1:5" s="26" customFormat="1" ht="25.5">
      <c r="A394" s="19" t="s">
        <v>3606</v>
      </c>
      <c r="B394" s="20">
        <v>73039</v>
      </c>
      <c r="C394" s="21" t="s">
        <v>1801</v>
      </c>
      <c r="D394" s="20" t="s">
        <v>1798</v>
      </c>
      <c r="E394" s="29">
        <v>5</v>
      </c>
    </row>
    <row r="395" spans="1:5" s="26" customFormat="1" ht="12.75">
      <c r="A395" s="24"/>
      <c r="B395" s="75" t="s">
        <v>1802</v>
      </c>
      <c r="C395" s="76"/>
      <c r="D395" s="77"/>
      <c r="E395" s="27">
        <f>SUM(E391:E394)</f>
        <v>15.1</v>
      </c>
    </row>
    <row r="396" spans="1:5" s="23" customFormat="1" ht="12.75">
      <c r="A396" s="19" t="s">
        <v>3606</v>
      </c>
      <c r="B396" s="20">
        <v>73143</v>
      </c>
      <c r="C396" s="21" t="s">
        <v>1803</v>
      </c>
      <c r="D396" s="20" t="s">
        <v>1804</v>
      </c>
      <c r="E396" s="29">
        <v>15.6</v>
      </c>
    </row>
    <row r="397" spans="1:5" s="23" customFormat="1" ht="12.75">
      <c r="A397" s="19" t="s">
        <v>3606</v>
      </c>
      <c r="B397" s="20">
        <v>73163</v>
      </c>
      <c r="C397" s="21" t="s">
        <v>1805</v>
      </c>
      <c r="D397" s="20" t="s">
        <v>1804</v>
      </c>
      <c r="E397" s="29">
        <v>1.6</v>
      </c>
    </row>
    <row r="398" spans="1:5" s="23" customFormat="1" ht="12.75">
      <c r="A398" s="19" t="s">
        <v>3606</v>
      </c>
      <c r="B398" s="20">
        <v>73153</v>
      </c>
      <c r="C398" s="24" t="s">
        <v>1806</v>
      </c>
      <c r="D398" s="20" t="s">
        <v>1804</v>
      </c>
      <c r="E398" s="29">
        <v>11</v>
      </c>
    </row>
    <row r="399" spans="1:5" s="23" customFormat="1" ht="12.75">
      <c r="A399" s="19" t="s">
        <v>3606</v>
      </c>
      <c r="B399" s="20">
        <v>73133</v>
      </c>
      <c r="C399" s="21" t="s">
        <v>1807</v>
      </c>
      <c r="D399" s="20" t="s">
        <v>1804</v>
      </c>
      <c r="E399" s="29">
        <v>13.9</v>
      </c>
    </row>
    <row r="400" spans="1:5" s="26" customFormat="1" ht="12.75">
      <c r="A400" s="24"/>
      <c r="B400" s="75" t="s">
        <v>1808</v>
      </c>
      <c r="C400" s="76"/>
      <c r="D400" s="77"/>
      <c r="E400" s="27">
        <f>SUM(E396:E399)</f>
        <v>42.1</v>
      </c>
    </row>
    <row r="401" spans="1:5" s="23" customFormat="1" ht="12.75">
      <c r="A401" s="19" t="s">
        <v>3606</v>
      </c>
      <c r="B401" s="20">
        <v>72119</v>
      </c>
      <c r="C401" s="21" t="s">
        <v>1809</v>
      </c>
      <c r="D401" s="20" t="s">
        <v>1810</v>
      </c>
      <c r="E401" s="29">
        <v>10.6</v>
      </c>
    </row>
    <row r="402" spans="1:5" s="23" customFormat="1" ht="12.75">
      <c r="A402" s="19" t="s">
        <v>3606</v>
      </c>
      <c r="B402" s="20">
        <v>72111</v>
      </c>
      <c r="C402" s="21" t="s">
        <v>1811</v>
      </c>
      <c r="D402" s="20" t="s">
        <v>1810</v>
      </c>
      <c r="E402" s="29">
        <v>8.8</v>
      </c>
    </row>
    <row r="403" spans="1:5" s="23" customFormat="1" ht="25.5">
      <c r="A403" s="19" t="s">
        <v>3606</v>
      </c>
      <c r="B403" s="20">
        <v>72120</v>
      </c>
      <c r="C403" s="21" t="s">
        <v>1812</v>
      </c>
      <c r="D403" s="20" t="s">
        <v>1810</v>
      </c>
      <c r="E403" s="29">
        <v>15</v>
      </c>
    </row>
    <row r="404" spans="1:5" s="23" customFormat="1" ht="12.75">
      <c r="A404" s="19" t="s">
        <v>3606</v>
      </c>
      <c r="B404" s="20">
        <v>72109</v>
      </c>
      <c r="C404" s="21" t="s">
        <v>1813</v>
      </c>
      <c r="D404" s="20" t="s">
        <v>1810</v>
      </c>
      <c r="E404" s="29">
        <v>15.6</v>
      </c>
    </row>
    <row r="405" spans="1:5" s="26" customFormat="1" ht="12.75">
      <c r="A405" s="24"/>
      <c r="B405" s="75" t="s">
        <v>1814</v>
      </c>
      <c r="C405" s="76"/>
      <c r="D405" s="77"/>
      <c r="E405" s="27">
        <f>SUM(E401:E404)</f>
        <v>50</v>
      </c>
    </row>
    <row r="406" spans="1:5" s="23" customFormat="1" ht="25.5">
      <c r="A406" s="19" t="s">
        <v>3606</v>
      </c>
      <c r="B406" s="20">
        <v>72287</v>
      </c>
      <c r="C406" s="21" t="s">
        <v>1815</v>
      </c>
      <c r="D406" s="20" t="s">
        <v>1816</v>
      </c>
      <c r="E406" s="29">
        <v>37</v>
      </c>
    </row>
    <row r="407" spans="1:5" s="23" customFormat="1" ht="25.5">
      <c r="A407" s="19" t="s">
        <v>3606</v>
      </c>
      <c r="B407" s="20">
        <v>72297</v>
      </c>
      <c r="C407" s="21" t="s">
        <v>1817</v>
      </c>
      <c r="D407" s="20" t="s">
        <v>1816</v>
      </c>
      <c r="E407" s="29">
        <v>16</v>
      </c>
    </row>
    <row r="408" spans="1:5" s="23" customFormat="1" ht="25.5">
      <c r="A408" s="19" t="s">
        <v>3606</v>
      </c>
      <c r="B408" s="20">
        <v>72307</v>
      </c>
      <c r="C408" s="21" t="s">
        <v>1818</v>
      </c>
      <c r="D408" s="20" t="s">
        <v>1816</v>
      </c>
      <c r="E408" s="29">
        <v>11</v>
      </c>
    </row>
    <row r="409" spans="1:5" s="23" customFormat="1" ht="25.5">
      <c r="A409" s="19" t="s">
        <v>3606</v>
      </c>
      <c r="B409" s="20">
        <v>72317</v>
      </c>
      <c r="C409" s="21" t="s">
        <v>1819</v>
      </c>
      <c r="D409" s="20" t="s">
        <v>1816</v>
      </c>
      <c r="E409" s="29">
        <v>10.7</v>
      </c>
    </row>
    <row r="410" spans="1:5" s="23" customFormat="1" ht="25.5">
      <c r="A410" s="19" t="s">
        <v>3606</v>
      </c>
      <c r="B410" s="20">
        <v>72320</v>
      </c>
      <c r="C410" s="21" t="s">
        <v>1820</v>
      </c>
      <c r="D410" s="20" t="s">
        <v>1816</v>
      </c>
      <c r="E410" s="29">
        <v>7</v>
      </c>
    </row>
    <row r="411" spans="1:5" s="23" customFormat="1" ht="25.5">
      <c r="A411" s="19" t="s">
        <v>3606</v>
      </c>
      <c r="B411" s="20">
        <v>72321</v>
      </c>
      <c r="C411" s="21" t="s">
        <v>1821</v>
      </c>
      <c r="D411" s="20" t="s">
        <v>1816</v>
      </c>
      <c r="E411" s="29">
        <v>4.8</v>
      </c>
    </row>
    <row r="412" spans="1:5" s="23" customFormat="1" ht="25.5">
      <c r="A412" s="19" t="s">
        <v>3606</v>
      </c>
      <c r="B412" s="20">
        <v>72323</v>
      </c>
      <c r="C412" s="21" t="s">
        <v>1822</v>
      </c>
      <c r="D412" s="20" t="s">
        <v>1816</v>
      </c>
      <c r="E412" s="29">
        <v>7.6</v>
      </c>
    </row>
    <row r="413" spans="1:5" s="23" customFormat="1" ht="38.25">
      <c r="A413" s="19" t="s">
        <v>3606</v>
      </c>
      <c r="B413" s="20">
        <v>72381</v>
      </c>
      <c r="C413" s="21" t="s">
        <v>1823</v>
      </c>
      <c r="D413" s="20" t="s">
        <v>1824</v>
      </c>
      <c r="E413" s="29">
        <v>4.6</v>
      </c>
    </row>
    <row r="414" spans="1:5" s="26" customFormat="1" ht="12.75">
      <c r="A414" s="24"/>
      <c r="B414" s="75" t="s">
        <v>1825</v>
      </c>
      <c r="C414" s="76"/>
      <c r="D414" s="77"/>
      <c r="E414" s="27">
        <f>SUM(E406:E413)</f>
        <v>98.69999999999999</v>
      </c>
    </row>
    <row r="415" spans="1:5" s="23" customFormat="1" ht="25.5">
      <c r="A415" s="19" t="s">
        <v>3606</v>
      </c>
      <c r="B415" s="20">
        <v>71171</v>
      </c>
      <c r="C415" s="21" t="s">
        <v>1826</v>
      </c>
      <c r="D415" s="20" t="s">
        <v>1827</v>
      </c>
      <c r="E415" s="29">
        <v>8.6</v>
      </c>
    </row>
    <row r="416" spans="1:5" s="23" customFormat="1" ht="25.5">
      <c r="A416" s="19" t="s">
        <v>3606</v>
      </c>
      <c r="B416" s="20">
        <v>71173</v>
      </c>
      <c r="C416" s="21" t="s">
        <v>1828</v>
      </c>
      <c r="D416" s="20" t="s">
        <v>1827</v>
      </c>
      <c r="E416" s="29">
        <v>11.5</v>
      </c>
    </row>
    <row r="417" spans="1:5" s="23" customFormat="1" ht="25.5">
      <c r="A417" s="19" t="s">
        <v>3606</v>
      </c>
      <c r="B417" s="20">
        <v>71175</v>
      </c>
      <c r="C417" s="21" t="s">
        <v>1829</v>
      </c>
      <c r="D417" s="20" t="s">
        <v>1827</v>
      </c>
      <c r="E417" s="29">
        <v>8</v>
      </c>
    </row>
    <row r="418" spans="1:5" s="23" customFormat="1" ht="25.5">
      <c r="A418" s="19" t="s">
        <v>3606</v>
      </c>
      <c r="B418" s="20">
        <v>71177</v>
      </c>
      <c r="C418" s="21" t="s">
        <v>1830</v>
      </c>
      <c r="D418" s="20" t="s">
        <v>1827</v>
      </c>
      <c r="E418" s="29">
        <v>2.2</v>
      </c>
    </row>
    <row r="419" spans="1:5" s="23" customFormat="1" ht="25.5">
      <c r="A419" s="19" t="s">
        <v>3606</v>
      </c>
      <c r="B419" s="20">
        <v>71253</v>
      </c>
      <c r="C419" s="21" t="s">
        <v>1831</v>
      </c>
      <c r="D419" s="20" t="s">
        <v>1827</v>
      </c>
      <c r="E419" s="29">
        <v>1.5</v>
      </c>
    </row>
    <row r="420" spans="1:5" s="23" customFormat="1" ht="25.5">
      <c r="A420" s="19" t="s">
        <v>3606</v>
      </c>
      <c r="B420" s="20">
        <v>71254</v>
      </c>
      <c r="C420" s="21" t="s">
        <v>1832</v>
      </c>
      <c r="D420" s="20" t="s">
        <v>1827</v>
      </c>
      <c r="E420" s="29">
        <v>21</v>
      </c>
    </row>
    <row r="421" spans="1:5" s="23" customFormat="1" ht="25.5">
      <c r="A421" s="19" t="s">
        <v>3606</v>
      </c>
      <c r="B421" s="20">
        <v>71255</v>
      </c>
      <c r="C421" s="21" t="s">
        <v>957</v>
      </c>
      <c r="D421" s="20" t="s">
        <v>1827</v>
      </c>
      <c r="E421" s="29">
        <v>2</v>
      </c>
    </row>
    <row r="422" spans="1:5" s="26" customFormat="1" ht="12.75">
      <c r="A422" s="24"/>
      <c r="B422" s="75" t="s">
        <v>958</v>
      </c>
      <c r="C422" s="76"/>
      <c r="D422" s="77"/>
      <c r="E422" s="27">
        <f>SUM(E415:E421)</f>
        <v>54.8</v>
      </c>
    </row>
    <row r="423" spans="1:5" s="23" customFormat="1" ht="12.75">
      <c r="A423" s="19" t="s">
        <v>3606</v>
      </c>
      <c r="B423" s="20">
        <v>70501</v>
      </c>
      <c r="C423" s="21" t="s">
        <v>959</v>
      </c>
      <c r="D423" s="20" t="s">
        <v>960</v>
      </c>
      <c r="E423" s="29">
        <v>24</v>
      </c>
    </row>
    <row r="424" spans="1:5" s="23" customFormat="1" ht="25.5">
      <c r="A424" s="19" t="s">
        <v>3606</v>
      </c>
      <c r="B424" s="20">
        <v>70502</v>
      </c>
      <c r="C424" s="21" t="s">
        <v>961</v>
      </c>
      <c r="D424" s="20" t="s">
        <v>960</v>
      </c>
      <c r="E424" s="29">
        <v>6</v>
      </c>
    </row>
    <row r="425" spans="1:5" s="23" customFormat="1" ht="25.5">
      <c r="A425" s="19" t="s">
        <v>3606</v>
      </c>
      <c r="B425" s="20">
        <v>70510</v>
      </c>
      <c r="C425" s="21" t="s">
        <v>962</v>
      </c>
      <c r="D425" s="20" t="s">
        <v>960</v>
      </c>
      <c r="E425" s="29">
        <v>28.3</v>
      </c>
    </row>
    <row r="426" spans="1:5" s="23" customFormat="1" ht="25.5">
      <c r="A426" s="19" t="s">
        <v>3606</v>
      </c>
      <c r="B426" s="20">
        <v>70519</v>
      </c>
      <c r="C426" s="21" t="s">
        <v>963</v>
      </c>
      <c r="D426" s="20" t="s">
        <v>960</v>
      </c>
      <c r="E426" s="29">
        <v>14.45</v>
      </c>
    </row>
    <row r="427" spans="1:5" s="23" customFormat="1" ht="25.5">
      <c r="A427" s="19" t="s">
        <v>3606</v>
      </c>
      <c r="B427" s="20">
        <v>70528</v>
      </c>
      <c r="C427" s="21" t="s">
        <v>964</v>
      </c>
      <c r="D427" s="20" t="s">
        <v>960</v>
      </c>
      <c r="E427" s="29">
        <v>14.2</v>
      </c>
    </row>
    <row r="428" spans="1:5" s="23" customFormat="1" ht="25.5">
      <c r="A428" s="19" t="s">
        <v>3606</v>
      </c>
      <c r="B428" s="20">
        <v>70537</v>
      </c>
      <c r="C428" s="21" t="s">
        <v>965</v>
      </c>
      <c r="D428" s="20" t="s">
        <v>960</v>
      </c>
      <c r="E428" s="29">
        <v>3.8</v>
      </c>
    </row>
    <row r="429" spans="1:5" s="23" customFormat="1" ht="25.5">
      <c r="A429" s="19" t="s">
        <v>3606</v>
      </c>
      <c r="B429" s="20">
        <v>70540</v>
      </c>
      <c r="C429" s="21" t="s">
        <v>966</v>
      </c>
      <c r="D429" s="20" t="s">
        <v>960</v>
      </c>
      <c r="E429" s="29">
        <v>16.85</v>
      </c>
    </row>
    <row r="430" spans="1:5" s="23" customFormat="1" ht="25.5">
      <c r="A430" s="19" t="s">
        <v>3606</v>
      </c>
      <c r="B430" s="20">
        <v>70545</v>
      </c>
      <c r="C430" s="21" t="s">
        <v>967</v>
      </c>
      <c r="D430" s="20" t="s">
        <v>960</v>
      </c>
      <c r="E430" s="29">
        <v>8.75</v>
      </c>
    </row>
    <row r="431" spans="1:5" s="23" customFormat="1" ht="25.5">
      <c r="A431" s="19" t="s">
        <v>3606</v>
      </c>
      <c r="B431" s="20">
        <v>70546</v>
      </c>
      <c r="C431" s="21" t="s">
        <v>968</v>
      </c>
      <c r="D431" s="20" t="s">
        <v>960</v>
      </c>
      <c r="E431" s="29">
        <v>24</v>
      </c>
    </row>
    <row r="432" spans="1:5" s="23" customFormat="1" ht="25.5">
      <c r="A432" s="19" t="s">
        <v>3606</v>
      </c>
      <c r="B432" s="20">
        <v>70555</v>
      </c>
      <c r="C432" s="21" t="s">
        <v>969</v>
      </c>
      <c r="D432" s="20" t="s">
        <v>960</v>
      </c>
      <c r="E432" s="29">
        <v>19</v>
      </c>
    </row>
    <row r="433" spans="1:5" s="23" customFormat="1" ht="12.75">
      <c r="A433" s="19" t="s">
        <v>3606</v>
      </c>
      <c r="B433" s="20">
        <v>70556</v>
      </c>
      <c r="C433" s="21" t="s">
        <v>970</v>
      </c>
      <c r="D433" s="20" t="s">
        <v>960</v>
      </c>
      <c r="E433" s="29">
        <v>12</v>
      </c>
    </row>
    <row r="434" spans="1:5" s="23" customFormat="1" ht="25.5">
      <c r="A434" s="19" t="s">
        <v>3606</v>
      </c>
      <c r="B434" s="20">
        <v>70558</v>
      </c>
      <c r="C434" s="21" t="s">
        <v>971</v>
      </c>
      <c r="D434" s="20" t="s">
        <v>960</v>
      </c>
      <c r="E434" s="29">
        <v>5</v>
      </c>
    </row>
    <row r="435" spans="1:5" s="23" customFormat="1" ht="25.5">
      <c r="A435" s="19" t="s">
        <v>3606</v>
      </c>
      <c r="B435" s="20">
        <v>70564</v>
      </c>
      <c r="C435" s="21" t="s">
        <v>1438</v>
      </c>
      <c r="D435" s="20" t="s">
        <v>960</v>
      </c>
      <c r="E435" s="29">
        <v>5.75</v>
      </c>
    </row>
    <row r="436" spans="1:5" s="23" customFormat="1" ht="25.5">
      <c r="A436" s="19" t="s">
        <v>3606</v>
      </c>
      <c r="B436" s="20">
        <v>70570</v>
      </c>
      <c r="C436" s="21" t="s">
        <v>1439</v>
      </c>
      <c r="D436" s="20" t="s">
        <v>960</v>
      </c>
      <c r="E436" s="29">
        <v>29</v>
      </c>
    </row>
    <row r="437" spans="1:5" s="23" customFormat="1" ht="25.5">
      <c r="A437" s="19" t="s">
        <v>3606</v>
      </c>
      <c r="B437" s="20">
        <v>70573</v>
      </c>
      <c r="C437" s="21" t="s">
        <v>1440</v>
      </c>
      <c r="D437" s="20" t="s">
        <v>960</v>
      </c>
      <c r="E437" s="29">
        <v>8.7</v>
      </c>
    </row>
    <row r="438" spans="1:5" s="23" customFormat="1" ht="25.5">
      <c r="A438" s="19" t="s">
        <v>3606</v>
      </c>
      <c r="B438" s="20">
        <v>70582</v>
      </c>
      <c r="C438" s="21" t="s">
        <v>1441</v>
      </c>
      <c r="D438" s="20" t="s">
        <v>960</v>
      </c>
      <c r="E438" s="29">
        <v>19.2</v>
      </c>
    </row>
    <row r="439" spans="1:5" s="23" customFormat="1" ht="12.75">
      <c r="A439" s="19" t="s">
        <v>3606</v>
      </c>
      <c r="B439" s="20">
        <v>70586</v>
      </c>
      <c r="C439" s="21" t="s">
        <v>1442</v>
      </c>
      <c r="D439" s="20" t="s">
        <v>960</v>
      </c>
      <c r="E439" s="29">
        <v>4.6</v>
      </c>
    </row>
    <row r="440" spans="1:5" s="23" customFormat="1" ht="25.5">
      <c r="A440" s="19" t="s">
        <v>3606</v>
      </c>
      <c r="B440" s="20">
        <v>70587</v>
      </c>
      <c r="C440" s="21" t="s">
        <v>4037</v>
      </c>
      <c r="D440" s="20" t="s">
        <v>960</v>
      </c>
      <c r="E440" s="29">
        <v>5.6</v>
      </c>
    </row>
    <row r="441" spans="1:5" s="26" customFormat="1" ht="12.75">
      <c r="A441" s="24"/>
      <c r="B441" s="75" t="s">
        <v>4038</v>
      </c>
      <c r="C441" s="76"/>
      <c r="D441" s="77"/>
      <c r="E441" s="27">
        <f>SUM(E423:E440)</f>
        <v>249.19999999999996</v>
      </c>
    </row>
    <row r="442" spans="1:5" s="23" customFormat="1" ht="25.5">
      <c r="A442" s="19" t="s">
        <v>3606</v>
      </c>
      <c r="B442" s="20">
        <v>73415</v>
      </c>
      <c r="C442" s="21" t="s">
        <v>4039</v>
      </c>
      <c r="D442" s="20" t="s">
        <v>4040</v>
      </c>
      <c r="E442" s="29">
        <v>19.15</v>
      </c>
    </row>
    <row r="443" spans="1:5" s="23" customFormat="1" ht="12.75">
      <c r="A443" s="19" t="s">
        <v>3606</v>
      </c>
      <c r="B443" s="20">
        <v>73416</v>
      </c>
      <c r="C443" s="21" t="s">
        <v>4041</v>
      </c>
      <c r="D443" s="20" t="s">
        <v>4040</v>
      </c>
      <c r="E443" s="29">
        <v>3.25</v>
      </c>
    </row>
    <row r="444" spans="1:5" s="23" customFormat="1" ht="25.5">
      <c r="A444" s="19" t="s">
        <v>3606</v>
      </c>
      <c r="B444" s="20">
        <v>73417</v>
      </c>
      <c r="C444" s="21" t="s">
        <v>4042</v>
      </c>
      <c r="D444" s="20" t="s">
        <v>4040</v>
      </c>
      <c r="E444" s="29">
        <v>4.8</v>
      </c>
    </row>
    <row r="445" spans="1:5" s="23" customFormat="1" ht="12.75">
      <c r="A445" s="19" t="s">
        <v>3606</v>
      </c>
      <c r="B445" s="20">
        <v>73418</v>
      </c>
      <c r="C445" s="21" t="s">
        <v>4043</v>
      </c>
      <c r="D445" s="20" t="s">
        <v>4040</v>
      </c>
      <c r="E445" s="29">
        <v>1.8</v>
      </c>
    </row>
    <row r="446" spans="1:5" s="23" customFormat="1" ht="12.75">
      <c r="A446" s="19" t="s">
        <v>3606</v>
      </c>
      <c r="B446" s="20">
        <v>73426</v>
      </c>
      <c r="C446" s="21" t="s">
        <v>4044</v>
      </c>
      <c r="D446" s="20" t="s">
        <v>4040</v>
      </c>
      <c r="E446" s="29">
        <v>5</v>
      </c>
    </row>
    <row r="447" spans="1:5" s="26" customFormat="1" ht="12.75">
      <c r="A447" s="24"/>
      <c r="B447" s="75" t="s">
        <v>4045</v>
      </c>
      <c r="C447" s="76"/>
      <c r="D447" s="77"/>
      <c r="E447" s="27">
        <f>SUM(E442:E446)</f>
        <v>34</v>
      </c>
    </row>
    <row r="448" spans="1:5" s="23" customFormat="1" ht="12.75">
      <c r="A448" s="19" t="s">
        <v>3606</v>
      </c>
      <c r="B448" s="20">
        <v>73321</v>
      </c>
      <c r="C448" s="21" t="s">
        <v>4046</v>
      </c>
      <c r="D448" s="20" t="s">
        <v>4047</v>
      </c>
      <c r="E448" s="29">
        <v>2.6</v>
      </c>
    </row>
    <row r="449" spans="1:5" s="23" customFormat="1" ht="25.5">
      <c r="A449" s="19" t="s">
        <v>3606</v>
      </c>
      <c r="B449" s="20">
        <v>73331</v>
      </c>
      <c r="C449" s="21" t="s">
        <v>4048</v>
      </c>
      <c r="D449" s="20" t="s">
        <v>4047</v>
      </c>
      <c r="E449" s="29">
        <v>5.71</v>
      </c>
    </row>
    <row r="450" spans="1:5" s="23" customFormat="1" ht="12.75">
      <c r="A450" s="19" t="s">
        <v>3606</v>
      </c>
      <c r="B450" s="20">
        <v>73351</v>
      </c>
      <c r="C450" s="21" t="s">
        <v>4049</v>
      </c>
      <c r="D450" s="20" t="s">
        <v>4047</v>
      </c>
      <c r="E450" s="29">
        <v>2.6</v>
      </c>
    </row>
    <row r="451" spans="1:5" s="23" customFormat="1" ht="12.75">
      <c r="A451" s="19" t="s">
        <v>3606</v>
      </c>
      <c r="B451" s="20">
        <v>73361</v>
      </c>
      <c r="C451" s="21" t="s">
        <v>4050</v>
      </c>
      <c r="D451" s="20" t="s">
        <v>4047</v>
      </c>
      <c r="E451" s="29">
        <v>7.8</v>
      </c>
    </row>
    <row r="452" spans="1:5" s="23" customFormat="1" ht="12.75">
      <c r="A452" s="19" t="s">
        <v>3606</v>
      </c>
      <c r="B452" s="20">
        <v>73441</v>
      </c>
      <c r="C452" s="21" t="s">
        <v>4051</v>
      </c>
      <c r="D452" s="20" t="s">
        <v>4047</v>
      </c>
      <c r="E452" s="29">
        <v>3.15</v>
      </c>
    </row>
    <row r="453" spans="1:5" s="23" customFormat="1" ht="25.5">
      <c r="A453" s="19" t="s">
        <v>3606</v>
      </c>
      <c r="B453" s="20">
        <v>73443</v>
      </c>
      <c r="C453" s="21" t="s">
        <v>4052</v>
      </c>
      <c r="D453" s="20" t="s">
        <v>4047</v>
      </c>
      <c r="E453" s="29">
        <v>5</v>
      </c>
    </row>
    <row r="454" spans="1:5" s="23" customFormat="1" ht="12.75">
      <c r="A454" s="19" t="s">
        <v>3606</v>
      </c>
      <c r="B454" s="20">
        <v>73444</v>
      </c>
      <c r="C454" s="21" t="s">
        <v>4053</v>
      </c>
      <c r="D454" s="20" t="s">
        <v>4047</v>
      </c>
      <c r="E454" s="29">
        <v>3</v>
      </c>
    </row>
    <row r="455" spans="1:5" s="23" customFormat="1" ht="12.75">
      <c r="A455" s="19" t="s">
        <v>3606</v>
      </c>
      <c r="B455" s="20">
        <v>73446</v>
      </c>
      <c r="C455" s="21" t="s">
        <v>4054</v>
      </c>
      <c r="D455" s="20" t="s">
        <v>4047</v>
      </c>
      <c r="E455" s="29">
        <v>3</v>
      </c>
    </row>
    <row r="456" spans="1:5" s="26" customFormat="1" ht="12.75">
      <c r="A456" s="24"/>
      <c r="B456" s="75" t="s">
        <v>4055</v>
      </c>
      <c r="C456" s="76"/>
      <c r="D456" s="77"/>
      <c r="E456" s="27">
        <f>SUM(E448:E455)</f>
        <v>32.86</v>
      </c>
    </row>
    <row r="457" spans="1:5" s="23" customFormat="1" ht="25.5">
      <c r="A457" s="19" t="s">
        <v>3606</v>
      </c>
      <c r="B457" s="20">
        <v>70604</v>
      </c>
      <c r="C457" s="21" t="s">
        <v>4056</v>
      </c>
      <c r="D457" s="20" t="s">
        <v>4057</v>
      </c>
      <c r="E457" s="29">
        <v>28.5</v>
      </c>
    </row>
    <row r="458" spans="1:5" s="23" customFormat="1" ht="25.5">
      <c r="A458" s="19" t="s">
        <v>3606</v>
      </c>
      <c r="B458" s="20">
        <v>70606</v>
      </c>
      <c r="C458" s="21" t="s">
        <v>4058</v>
      </c>
      <c r="D458" s="20" t="s">
        <v>4057</v>
      </c>
      <c r="E458" s="29">
        <v>10</v>
      </c>
    </row>
    <row r="459" spans="1:5" s="23" customFormat="1" ht="25.5">
      <c r="A459" s="19" t="s">
        <v>3606</v>
      </c>
      <c r="B459" s="20">
        <v>70613</v>
      </c>
      <c r="C459" s="21" t="s">
        <v>4059</v>
      </c>
      <c r="D459" s="20" t="s">
        <v>4057</v>
      </c>
      <c r="E459" s="29">
        <v>5.4</v>
      </c>
    </row>
    <row r="460" spans="1:5" s="23" customFormat="1" ht="25.5">
      <c r="A460" s="19" t="s">
        <v>3606</v>
      </c>
      <c r="B460" s="20">
        <v>70622</v>
      </c>
      <c r="C460" s="21" t="s">
        <v>4060</v>
      </c>
      <c r="D460" s="20" t="s">
        <v>4057</v>
      </c>
      <c r="E460" s="29">
        <v>30</v>
      </c>
    </row>
    <row r="461" spans="1:5" s="23" customFormat="1" ht="25.5">
      <c r="A461" s="19" t="s">
        <v>3606</v>
      </c>
      <c r="B461" s="20">
        <v>70648</v>
      </c>
      <c r="C461" s="21" t="s">
        <v>157</v>
      </c>
      <c r="D461" s="20" t="s">
        <v>4057</v>
      </c>
      <c r="E461" s="29">
        <v>15</v>
      </c>
    </row>
    <row r="462" spans="1:5" s="23" customFormat="1" ht="25.5">
      <c r="A462" s="19" t="s">
        <v>3606</v>
      </c>
      <c r="B462" s="20">
        <v>70649</v>
      </c>
      <c r="C462" s="21" t="s">
        <v>158</v>
      </c>
      <c r="D462" s="20" t="s">
        <v>4057</v>
      </c>
      <c r="E462" s="29">
        <v>14</v>
      </c>
    </row>
    <row r="463" spans="1:5" s="23" customFormat="1" ht="25.5">
      <c r="A463" s="19" t="s">
        <v>3606</v>
      </c>
      <c r="B463" s="20">
        <v>70650</v>
      </c>
      <c r="C463" s="21" t="s">
        <v>159</v>
      </c>
      <c r="D463" s="20" t="s">
        <v>4057</v>
      </c>
      <c r="E463" s="29">
        <v>2.2</v>
      </c>
    </row>
    <row r="464" spans="1:5" s="23" customFormat="1" ht="25.5">
      <c r="A464" s="19" t="s">
        <v>3606</v>
      </c>
      <c r="B464" s="20">
        <v>70651</v>
      </c>
      <c r="C464" s="21" t="s">
        <v>160</v>
      </c>
      <c r="D464" s="20" t="s">
        <v>4057</v>
      </c>
      <c r="E464" s="29">
        <v>7.2</v>
      </c>
    </row>
    <row r="465" spans="1:5" s="23" customFormat="1" ht="25.5">
      <c r="A465" s="19" t="s">
        <v>3606</v>
      </c>
      <c r="B465" s="20">
        <v>70652</v>
      </c>
      <c r="C465" s="21" t="s">
        <v>161</v>
      </c>
      <c r="D465" s="20" t="s">
        <v>4057</v>
      </c>
      <c r="E465" s="29">
        <v>3.3</v>
      </c>
    </row>
    <row r="466" spans="1:5" s="23" customFormat="1" ht="25.5">
      <c r="A466" s="19" t="s">
        <v>3606</v>
      </c>
      <c r="B466" s="20">
        <v>70653</v>
      </c>
      <c r="C466" s="21" t="s">
        <v>162</v>
      </c>
      <c r="D466" s="20" t="s">
        <v>4057</v>
      </c>
      <c r="E466" s="29">
        <v>5.2</v>
      </c>
    </row>
    <row r="467" spans="1:5" s="23" customFormat="1" ht="25.5">
      <c r="A467" s="19" t="s">
        <v>3606</v>
      </c>
      <c r="B467" s="20">
        <v>70657</v>
      </c>
      <c r="C467" s="21" t="s">
        <v>163</v>
      </c>
      <c r="D467" s="20" t="s">
        <v>4057</v>
      </c>
      <c r="E467" s="29">
        <v>3.8</v>
      </c>
    </row>
    <row r="468" spans="1:5" s="23" customFormat="1" ht="25.5">
      <c r="A468" s="19" t="s">
        <v>3606</v>
      </c>
      <c r="B468" s="20">
        <v>70658</v>
      </c>
      <c r="C468" s="21" t="s">
        <v>164</v>
      </c>
      <c r="D468" s="20" t="s">
        <v>4057</v>
      </c>
      <c r="E468" s="29">
        <v>25.89</v>
      </c>
    </row>
    <row r="469" spans="1:5" s="23" customFormat="1" ht="25.5">
      <c r="A469" s="19" t="s">
        <v>3606</v>
      </c>
      <c r="B469" s="20">
        <v>70667</v>
      </c>
      <c r="C469" s="21" t="s">
        <v>165</v>
      </c>
      <c r="D469" s="20" t="s">
        <v>4057</v>
      </c>
      <c r="E469" s="29">
        <v>6</v>
      </c>
    </row>
    <row r="470" spans="1:5" s="23" customFormat="1" ht="25.5">
      <c r="A470" s="19" t="s">
        <v>3606</v>
      </c>
      <c r="B470" s="20">
        <v>70675</v>
      </c>
      <c r="C470" s="21" t="s">
        <v>166</v>
      </c>
      <c r="D470" s="20" t="s">
        <v>4057</v>
      </c>
      <c r="E470" s="29">
        <v>14</v>
      </c>
    </row>
    <row r="471" spans="1:5" s="23" customFormat="1" ht="25.5">
      <c r="A471" s="19" t="s">
        <v>3606</v>
      </c>
      <c r="B471" s="20">
        <v>70684</v>
      </c>
      <c r="C471" s="21" t="s">
        <v>167</v>
      </c>
      <c r="D471" s="20" t="s">
        <v>4057</v>
      </c>
      <c r="E471" s="29">
        <v>27</v>
      </c>
    </row>
    <row r="472" spans="1:5" s="26" customFormat="1" ht="12.75">
      <c r="A472" s="24"/>
      <c r="B472" s="75" t="s">
        <v>168</v>
      </c>
      <c r="C472" s="76"/>
      <c r="D472" s="77"/>
      <c r="E472" s="27">
        <f>SUM(E457:E471)</f>
        <v>197.49</v>
      </c>
    </row>
    <row r="473" spans="1:5" s="23" customFormat="1" ht="12.75">
      <c r="A473" s="19" t="s">
        <v>3606</v>
      </c>
      <c r="B473" s="20">
        <v>70655</v>
      </c>
      <c r="C473" s="21" t="s">
        <v>169</v>
      </c>
      <c r="D473" s="20" t="s">
        <v>170</v>
      </c>
      <c r="E473" s="29">
        <v>8.8</v>
      </c>
    </row>
    <row r="474" spans="1:5" s="23" customFormat="1" ht="25.5">
      <c r="A474" s="19" t="s">
        <v>3606</v>
      </c>
      <c r="B474" s="20">
        <v>70783</v>
      </c>
      <c r="C474" s="21" t="s">
        <v>171</v>
      </c>
      <c r="D474" s="20" t="s">
        <v>170</v>
      </c>
      <c r="E474" s="29">
        <v>12.3</v>
      </c>
    </row>
    <row r="475" spans="1:5" s="23" customFormat="1" ht="12.75">
      <c r="A475" s="19" t="s">
        <v>3606</v>
      </c>
      <c r="B475" s="20">
        <v>70792</v>
      </c>
      <c r="C475" s="21" t="s">
        <v>172</v>
      </c>
      <c r="D475" s="20" t="s">
        <v>170</v>
      </c>
      <c r="E475" s="29">
        <v>15.9</v>
      </c>
    </row>
    <row r="476" spans="1:5" s="23" customFormat="1" ht="25.5">
      <c r="A476" s="19" t="s">
        <v>3606</v>
      </c>
      <c r="B476" s="20">
        <v>70798</v>
      </c>
      <c r="C476" s="21" t="s">
        <v>173</v>
      </c>
      <c r="D476" s="20" t="s">
        <v>170</v>
      </c>
      <c r="E476" s="29">
        <v>39</v>
      </c>
    </row>
    <row r="477" spans="1:5" s="23" customFormat="1" ht="25.5">
      <c r="A477" s="19" t="s">
        <v>3606</v>
      </c>
      <c r="B477" s="20">
        <v>70810</v>
      </c>
      <c r="C477" s="21" t="s">
        <v>174</v>
      </c>
      <c r="D477" s="20" t="s">
        <v>170</v>
      </c>
      <c r="E477" s="29">
        <v>4.8</v>
      </c>
    </row>
    <row r="478" spans="1:5" s="23" customFormat="1" ht="25.5">
      <c r="A478" s="19" t="s">
        <v>3606</v>
      </c>
      <c r="B478" s="20">
        <v>70813</v>
      </c>
      <c r="C478" s="21" t="s">
        <v>175</v>
      </c>
      <c r="D478" s="20" t="s">
        <v>170</v>
      </c>
      <c r="E478" s="29">
        <v>39.4</v>
      </c>
    </row>
    <row r="479" spans="1:5" s="23" customFormat="1" ht="25.5">
      <c r="A479" s="19" t="s">
        <v>3606</v>
      </c>
      <c r="B479" s="20">
        <v>70815</v>
      </c>
      <c r="C479" s="21" t="s">
        <v>176</v>
      </c>
      <c r="D479" s="20" t="s">
        <v>170</v>
      </c>
      <c r="E479" s="29">
        <v>17.5</v>
      </c>
    </row>
    <row r="480" spans="1:5" s="23" customFormat="1" ht="25.5">
      <c r="A480" s="19" t="s">
        <v>3606</v>
      </c>
      <c r="B480" s="20">
        <v>70819</v>
      </c>
      <c r="C480" s="21" t="s">
        <v>177</v>
      </c>
      <c r="D480" s="20" t="s">
        <v>170</v>
      </c>
      <c r="E480" s="29">
        <v>8.5</v>
      </c>
    </row>
    <row r="481" spans="1:5" s="23" customFormat="1" ht="25.5">
      <c r="A481" s="19" t="s">
        <v>3606</v>
      </c>
      <c r="B481" s="20">
        <v>70846</v>
      </c>
      <c r="C481" s="21" t="s">
        <v>178</v>
      </c>
      <c r="D481" s="20" t="s">
        <v>170</v>
      </c>
      <c r="E481" s="29">
        <v>4.6</v>
      </c>
    </row>
    <row r="482" spans="1:5" s="23" customFormat="1" ht="12.75">
      <c r="A482" s="19" t="s">
        <v>3606</v>
      </c>
      <c r="B482" s="20">
        <v>70843</v>
      </c>
      <c r="C482" s="21" t="s">
        <v>1790</v>
      </c>
      <c r="D482" s="20" t="s">
        <v>170</v>
      </c>
      <c r="E482" s="29">
        <v>13</v>
      </c>
    </row>
    <row r="483" spans="1:5" s="26" customFormat="1" ht="12.75">
      <c r="A483" s="24"/>
      <c r="B483" s="75" t="s">
        <v>179</v>
      </c>
      <c r="C483" s="76"/>
      <c r="D483" s="77"/>
      <c r="E483" s="27">
        <f>SUM(E473:E482)</f>
        <v>163.79999999999998</v>
      </c>
    </row>
    <row r="484" spans="1:5" s="23" customFormat="1" ht="25.5">
      <c r="A484" s="19" t="s">
        <v>3606</v>
      </c>
      <c r="B484" s="20">
        <v>73039</v>
      </c>
      <c r="C484" s="21" t="s">
        <v>1801</v>
      </c>
      <c r="D484" s="20" t="s">
        <v>180</v>
      </c>
      <c r="E484" s="29">
        <f>9.1-5</f>
        <v>4.1</v>
      </c>
    </row>
    <row r="485" spans="1:5" s="26" customFormat="1" ht="12.75">
      <c r="A485" s="24"/>
      <c r="B485" s="75" t="s">
        <v>181</v>
      </c>
      <c r="C485" s="76"/>
      <c r="D485" s="77"/>
      <c r="E485" s="27">
        <f>SUM(E484:E484)</f>
        <v>4.1</v>
      </c>
    </row>
    <row r="486" spans="1:5" s="23" customFormat="1" ht="25.5">
      <c r="A486" s="19" t="s">
        <v>3606</v>
      </c>
      <c r="B486" s="20">
        <v>71725</v>
      </c>
      <c r="C486" s="21" t="s">
        <v>182</v>
      </c>
      <c r="D486" s="20" t="s">
        <v>183</v>
      </c>
      <c r="E486" s="29">
        <v>4</v>
      </c>
    </row>
    <row r="487" spans="1:5" s="23" customFormat="1" ht="25.5">
      <c r="A487" s="19" t="s">
        <v>3606</v>
      </c>
      <c r="B487" s="20">
        <v>71735</v>
      </c>
      <c r="C487" s="21" t="s">
        <v>184</v>
      </c>
      <c r="D487" s="20" t="s">
        <v>183</v>
      </c>
      <c r="E487" s="29">
        <v>2</v>
      </c>
    </row>
    <row r="488" spans="1:5" s="23" customFormat="1" ht="25.5">
      <c r="A488" s="19" t="s">
        <v>3606</v>
      </c>
      <c r="B488" s="20">
        <v>71723</v>
      </c>
      <c r="C488" s="21" t="s">
        <v>185</v>
      </c>
      <c r="D488" s="20" t="s">
        <v>183</v>
      </c>
      <c r="E488" s="29">
        <v>15</v>
      </c>
    </row>
    <row r="489" spans="1:5" s="26" customFormat="1" ht="12.75">
      <c r="A489" s="24"/>
      <c r="B489" s="75" t="s">
        <v>186</v>
      </c>
      <c r="C489" s="76"/>
      <c r="D489" s="77"/>
      <c r="E489" s="27">
        <f>SUM(E486:E488)</f>
        <v>21</v>
      </c>
    </row>
    <row r="490" spans="1:5" s="23" customFormat="1" ht="25.5">
      <c r="A490" s="19" t="s">
        <v>3606</v>
      </c>
      <c r="B490" s="20">
        <v>71065</v>
      </c>
      <c r="C490" s="21" t="s">
        <v>3607</v>
      </c>
      <c r="D490" s="20" t="s">
        <v>187</v>
      </c>
      <c r="E490" s="29">
        <v>7</v>
      </c>
    </row>
    <row r="491" spans="1:5" s="23" customFormat="1" ht="25.5">
      <c r="A491" s="19" t="s">
        <v>3606</v>
      </c>
      <c r="B491" s="20">
        <v>71110</v>
      </c>
      <c r="C491" s="21" t="s">
        <v>188</v>
      </c>
      <c r="D491" s="20" t="s">
        <v>189</v>
      </c>
      <c r="E491" s="29">
        <v>23.2</v>
      </c>
    </row>
    <row r="492" spans="1:5" s="23" customFormat="1" ht="25.5">
      <c r="A492" s="19" t="s">
        <v>3606</v>
      </c>
      <c r="B492" s="20">
        <v>71088</v>
      </c>
      <c r="C492" s="21" t="s">
        <v>190</v>
      </c>
      <c r="D492" s="20" t="s">
        <v>189</v>
      </c>
      <c r="E492" s="29">
        <v>20</v>
      </c>
    </row>
    <row r="493" spans="1:5" s="26" customFormat="1" ht="12.75">
      <c r="A493" s="24"/>
      <c r="B493" s="75" t="s">
        <v>191</v>
      </c>
      <c r="C493" s="76"/>
      <c r="D493" s="77"/>
      <c r="E493" s="27">
        <f>SUM(E490:E492)</f>
        <v>50.2</v>
      </c>
    </row>
    <row r="494" spans="1:5" s="23" customFormat="1" ht="25.5">
      <c r="A494" s="19" t="s">
        <v>3606</v>
      </c>
      <c r="B494" s="20">
        <v>72945</v>
      </c>
      <c r="C494" s="21" t="s">
        <v>192</v>
      </c>
      <c r="D494" s="20" t="s">
        <v>193</v>
      </c>
      <c r="E494" s="29">
        <v>4</v>
      </c>
    </row>
    <row r="495" spans="1:5" s="23" customFormat="1" ht="25.5">
      <c r="A495" s="19" t="s">
        <v>3606</v>
      </c>
      <c r="B495" s="20">
        <v>72955</v>
      </c>
      <c r="C495" s="21" t="s">
        <v>194</v>
      </c>
      <c r="D495" s="20" t="s">
        <v>193</v>
      </c>
      <c r="E495" s="29">
        <v>4.8</v>
      </c>
    </row>
    <row r="496" spans="1:5" s="23" customFormat="1" ht="12.75">
      <c r="A496" s="19" t="s">
        <v>3606</v>
      </c>
      <c r="B496" s="20">
        <v>72957</v>
      </c>
      <c r="C496" s="21" t="s">
        <v>195</v>
      </c>
      <c r="D496" s="20" t="s">
        <v>193</v>
      </c>
      <c r="E496" s="29">
        <v>1.5</v>
      </c>
    </row>
    <row r="497" spans="1:5" s="23" customFormat="1" ht="12.75">
      <c r="A497" s="19" t="s">
        <v>3606</v>
      </c>
      <c r="B497" s="20">
        <v>72959</v>
      </c>
      <c r="C497" s="21" t="s">
        <v>196</v>
      </c>
      <c r="D497" s="20" t="s">
        <v>193</v>
      </c>
      <c r="E497" s="29">
        <v>6.6</v>
      </c>
    </row>
    <row r="498" spans="1:5" s="23" customFormat="1" ht="12.75">
      <c r="A498" s="19" t="s">
        <v>3606</v>
      </c>
      <c r="B498" s="20">
        <v>72960</v>
      </c>
      <c r="C498" s="21" t="s">
        <v>197</v>
      </c>
      <c r="D498" s="20" t="s">
        <v>193</v>
      </c>
      <c r="E498" s="29">
        <v>4.6</v>
      </c>
    </row>
    <row r="499" spans="1:5" s="23" customFormat="1" ht="12.75">
      <c r="A499" s="19" t="s">
        <v>3606</v>
      </c>
      <c r="B499" s="20">
        <v>72961</v>
      </c>
      <c r="C499" s="21" t="s">
        <v>198</v>
      </c>
      <c r="D499" s="20" t="s">
        <v>193</v>
      </c>
      <c r="E499" s="29">
        <v>5.5</v>
      </c>
    </row>
    <row r="500" spans="1:5" s="23" customFormat="1" ht="12.75">
      <c r="A500" s="19" t="s">
        <v>3606</v>
      </c>
      <c r="B500" s="20">
        <v>72962</v>
      </c>
      <c r="C500" s="21" t="s">
        <v>199</v>
      </c>
      <c r="D500" s="20" t="s">
        <v>193</v>
      </c>
      <c r="E500" s="29">
        <v>3.05</v>
      </c>
    </row>
    <row r="501" spans="1:5" s="23" customFormat="1" ht="12.75">
      <c r="A501" s="19" t="s">
        <v>3606</v>
      </c>
      <c r="B501" s="20">
        <v>72975</v>
      </c>
      <c r="C501" s="21" t="s">
        <v>200</v>
      </c>
      <c r="D501" s="20" t="s">
        <v>193</v>
      </c>
      <c r="E501" s="29">
        <v>11.4</v>
      </c>
    </row>
    <row r="502" spans="1:5" s="23" customFormat="1" ht="25.5">
      <c r="A502" s="19" t="s">
        <v>3606</v>
      </c>
      <c r="B502" s="20">
        <v>72978</v>
      </c>
      <c r="C502" s="21" t="s">
        <v>201</v>
      </c>
      <c r="D502" s="20" t="s">
        <v>193</v>
      </c>
      <c r="E502" s="29">
        <v>6.45</v>
      </c>
    </row>
    <row r="503" spans="1:5" s="23" customFormat="1" ht="12.75">
      <c r="A503" s="19" t="s">
        <v>3606</v>
      </c>
      <c r="B503" s="20">
        <v>73227</v>
      </c>
      <c r="C503" s="21" t="s">
        <v>202</v>
      </c>
      <c r="D503" s="20" t="s">
        <v>193</v>
      </c>
      <c r="E503" s="29">
        <v>4.8</v>
      </c>
    </row>
    <row r="504" spans="1:5" s="26" customFormat="1" ht="12.75">
      <c r="A504" s="24"/>
      <c r="B504" s="75" t="s">
        <v>203</v>
      </c>
      <c r="C504" s="76"/>
      <c r="D504" s="77"/>
      <c r="E504" s="27">
        <f>SUM(E494:E503)</f>
        <v>52.7</v>
      </c>
    </row>
    <row r="505" spans="1:5" s="23" customFormat="1" ht="25.5">
      <c r="A505" s="19" t="s">
        <v>3606</v>
      </c>
      <c r="B505" s="20">
        <v>72945</v>
      </c>
      <c r="C505" s="21" t="s">
        <v>204</v>
      </c>
      <c r="D505" s="20" t="s">
        <v>205</v>
      </c>
      <c r="E505" s="29">
        <v>4.45</v>
      </c>
    </row>
    <row r="506" spans="1:5" s="23" customFormat="1" ht="12.75">
      <c r="A506" s="19" t="s">
        <v>3606</v>
      </c>
      <c r="B506" s="20">
        <v>72851</v>
      </c>
      <c r="C506" s="21" t="s">
        <v>206</v>
      </c>
      <c r="D506" s="20" t="s">
        <v>205</v>
      </c>
      <c r="E506" s="29">
        <v>6.3</v>
      </c>
    </row>
    <row r="507" spans="1:5" s="23" customFormat="1" ht="12.75">
      <c r="A507" s="19" t="s">
        <v>3606</v>
      </c>
      <c r="B507" s="20">
        <v>72853</v>
      </c>
      <c r="C507" s="21" t="s">
        <v>207</v>
      </c>
      <c r="D507" s="20" t="s">
        <v>205</v>
      </c>
      <c r="E507" s="29">
        <v>3.1</v>
      </c>
    </row>
    <row r="508" spans="1:5" s="23" customFormat="1" ht="12.75">
      <c r="A508" s="19" t="s">
        <v>3606</v>
      </c>
      <c r="B508" s="20">
        <v>72854</v>
      </c>
      <c r="C508" s="21" t="s">
        <v>208</v>
      </c>
      <c r="D508" s="20" t="s">
        <v>205</v>
      </c>
      <c r="E508" s="29">
        <v>3.1</v>
      </c>
    </row>
    <row r="509" spans="1:5" s="23" customFormat="1" ht="12.75">
      <c r="A509" s="19" t="s">
        <v>3606</v>
      </c>
      <c r="B509" s="20">
        <v>72855</v>
      </c>
      <c r="C509" s="21" t="s">
        <v>209</v>
      </c>
      <c r="D509" s="20" t="s">
        <v>205</v>
      </c>
      <c r="E509" s="29">
        <v>3.4</v>
      </c>
    </row>
    <row r="510" spans="1:5" s="23" customFormat="1" ht="12.75">
      <c r="A510" s="19" t="s">
        <v>3606</v>
      </c>
      <c r="B510" s="20">
        <v>72856</v>
      </c>
      <c r="C510" s="21" t="s">
        <v>210</v>
      </c>
      <c r="D510" s="20" t="s">
        <v>205</v>
      </c>
      <c r="E510" s="29">
        <v>3</v>
      </c>
    </row>
    <row r="511" spans="1:5" s="26" customFormat="1" ht="12.75">
      <c r="A511" s="24"/>
      <c r="B511" s="75" t="s">
        <v>211</v>
      </c>
      <c r="C511" s="76"/>
      <c r="D511" s="77"/>
      <c r="E511" s="27">
        <f>SUM(E505:E510)</f>
        <v>23.349999999999998</v>
      </c>
    </row>
    <row r="512" spans="1:5" s="23" customFormat="1" ht="12.75">
      <c r="A512" s="19" t="s">
        <v>3606</v>
      </c>
      <c r="B512" s="20">
        <v>73237</v>
      </c>
      <c r="C512" s="21" t="s">
        <v>212</v>
      </c>
      <c r="D512" s="20" t="s">
        <v>213</v>
      </c>
      <c r="E512" s="29">
        <v>6.1</v>
      </c>
    </row>
    <row r="513" spans="1:5" s="23" customFormat="1" ht="25.5">
      <c r="A513" s="19" t="s">
        <v>3606</v>
      </c>
      <c r="B513" s="20">
        <v>73247</v>
      </c>
      <c r="C513" s="21" t="s">
        <v>214</v>
      </c>
      <c r="D513" s="20" t="s">
        <v>213</v>
      </c>
      <c r="E513" s="29">
        <v>12.7</v>
      </c>
    </row>
    <row r="514" spans="1:5" s="23" customFormat="1" ht="25.5">
      <c r="A514" s="19" t="s">
        <v>3606</v>
      </c>
      <c r="B514" s="20">
        <v>73248</v>
      </c>
      <c r="C514" s="21" t="s">
        <v>215</v>
      </c>
      <c r="D514" s="20" t="s">
        <v>213</v>
      </c>
      <c r="E514" s="29">
        <v>1.3</v>
      </c>
    </row>
    <row r="515" spans="1:5" s="26" customFormat="1" ht="12.75">
      <c r="A515" s="24"/>
      <c r="B515" s="75" t="s">
        <v>216</v>
      </c>
      <c r="C515" s="76"/>
      <c r="D515" s="77"/>
      <c r="E515" s="27">
        <f>SUM(E512:E514)</f>
        <v>20.099999999999998</v>
      </c>
    </row>
    <row r="516" spans="1:5" s="23" customFormat="1" ht="25.5">
      <c r="A516" s="19" t="s">
        <v>3606</v>
      </c>
      <c r="B516" s="20">
        <v>72002</v>
      </c>
      <c r="C516" s="21" t="s">
        <v>217</v>
      </c>
      <c r="D516" s="20" t="s">
        <v>218</v>
      </c>
      <c r="E516" s="29">
        <v>9.8</v>
      </c>
    </row>
    <row r="517" spans="1:5" s="23" customFormat="1" ht="12.75">
      <c r="A517" s="19" t="s">
        <v>3606</v>
      </c>
      <c r="B517" s="20">
        <v>72000</v>
      </c>
      <c r="C517" s="21" t="s">
        <v>219</v>
      </c>
      <c r="D517" s="20" t="s">
        <v>218</v>
      </c>
      <c r="E517" s="29">
        <v>15</v>
      </c>
    </row>
    <row r="518" spans="1:5" s="23" customFormat="1" ht="25.5">
      <c r="A518" s="19" t="s">
        <v>3606</v>
      </c>
      <c r="B518" s="20">
        <v>72005</v>
      </c>
      <c r="C518" s="21" t="s">
        <v>220</v>
      </c>
      <c r="D518" s="20" t="s">
        <v>1573</v>
      </c>
      <c r="E518" s="29">
        <v>16.9</v>
      </c>
    </row>
    <row r="519" spans="1:5" s="26" customFormat="1" ht="12.75">
      <c r="A519" s="24"/>
      <c r="B519" s="75" t="s">
        <v>221</v>
      </c>
      <c r="C519" s="76"/>
      <c r="D519" s="77"/>
      <c r="E519" s="27">
        <f>SUM(E516:E518)</f>
        <v>41.7</v>
      </c>
    </row>
    <row r="520" spans="1:5" s="26" customFormat="1" ht="12.75">
      <c r="A520" s="18"/>
      <c r="B520" s="78" t="s">
        <v>1150</v>
      </c>
      <c r="C520" s="79"/>
      <c r="D520" s="80"/>
      <c r="E520" s="27">
        <f>E282+E284+E287+E291+E296+E303+E313+E322+E328+E332+E336+E344+E353+E357+E369+E373+E375+E386+E388+E390+E395+E400+E405+E414+E422+E441+E447+E456+E472+E483+E485+E489+E493+E504+E511+E515+E519</f>
        <v>2232.2999999999993</v>
      </c>
    </row>
    <row r="521" spans="1:5" s="23" customFormat="1" ht="25.5">
      <c r="A521" s="19" t="s">
        <v>222</v>
      </c>
      <c r="B521" s="20">
        <v>51660</v>
      </c>
      <c r="C521" s="21" t="s">
        <v>223</v>
      </c>
      <c r="D521" s="20" t="s">
        <v>224</v>
      </c>
      <c r="E521" s="29">
        <v>22.67</v>
      </c>
    </row>
    <row r="522" spans="1:5" s="23" customFormat="1" ht="25.5">
      <c r="A522" s="19" t="s">
        <v>222</v>
      </c>
      <c r="B522" s="20">
        <v>51661</v>
      </c>
      <c r="C522" s="21" t="s">
        <v>1716</v>
      </c>
      <c r="D522" s="20" t="s">
        <v>224</v>
      </c>
      <c r="E522" s="29">
        <v>15</v>
      </c>
    </row>
    <row r="523" spans="1:5" s="23" customFormat="1" ht="25.5">
      <c r="A523" s="19" t="s">
        <v>222</v>
      </c>
      <c r="B523" s="20">
        <v>51662</v>
      </c>
      <c r="C523" s="21" t="s">
        <v>1717</v>
      </c>
      <c r="D523" s="20" t="s">
        <v>224</v>
      </c>
      <c r="E523" s="29">
        <v>15.3</v>
      </c>
    </row>
    <row r="524" spans="1:5" s="23" customFormat="1" ht="25.5">
      <c r="A524" s="19" t="s">
        <v>222</v>
      </c>
      <c r="B524" s="20">
        <v>51663</v>
      </c>
      <c r="C524" s="21" t="s">
        <v>1718</v>
      </c>
      <c r="D524" s="20" t="s">
        <v>224</v>
      </c>
      <c r="E524" s="29">
        <v>6.5</v>
      </c>
    </row>
    <row r="525" spans="1:5" s="23" customFormat="1" ht="38.25">
      <c r="A525" s="19" t="s">
        <v>222</v>
      </c>
      <c r="B525" s="20">
        <v>51670</v>
      </c>
      <c r="C525" s="21" t="s">
        <v>1719</v>
      </c>
      <c r="D525" s="20" t="s">
        <v>1720</v>
      </c>
      <c r="E525" s="29">
        <v>10.5</v>
      </c>
    </row>
    <row r="526" spans="1:5" s="26" customFormat="1" ht="12.75">
      <c r="A526" s="24"/>
      <c r="B526" s="75" t="s">
        <v>1721</v>
      </c>
      <c r="C526" s="76"/>
      <c r="D526" s="77"/>
      <c r="E526" s="27">
        <f>SUM(E521:E525)</f>
        <v>69.97</v>
      </c>
    </row>
    <row r="527" spans="1:5" s="23" customFormat="1" ht="12.75">
      <c r="A527" s="19" t="s">
        <v>222</v>
      </c>
      <c r="B527" s="20">
        <v>53275</v>
      </c>
      <c r="C527" s="21" t="s">
        <v>1722</v>
      </c>
      <c r="D527" s="20" t="s">
        <v>1723</v>
      </c>
      <c r="E527" s="29">
        <v>3</v>
      </c>
    </row>
    <row r="528" spans="1:5" s="23" customFormat="1" ht="25.5">
      <c r="A528" s="19" t="s">
        <v>222</v>
      </c>
      <c r="B528" s="20">
        <v>53276</v>
      </c>
      <c r="C528" s="21" t="s">
        <v>1724</v>
      </c>
      <c r="D528" s="20" t="s">
        <v>1725</v>
      </c>
      <c r="E528" s="29">
        <v>9.2</v>
      </c>
    </row>
    <row r="529" spans="1:5" s="26" customFormat="1" ht="12.75">
      <c r="A529" s="24"/>
      <c r="B529" s="75" t="s">
        <v>1726</v>
      </c>
      <c r="C529" s="76"/>
      <c r="D529" s="77"/>
      <c r="E529" s="27">
        <f>SUM(E527:E528)</f>
        <v>12.2</v>
      </c>
    </row>
    <row r="530" spans="1:5" s="23" customFormat="1" ht="25.5">
      <c r="A530" s="19" t="s">
        <v>222</v>
      </c>
      <c r="B530" s="20">
        <v>54259</v>
      </c>
      <c r="C530" s="21" t="s">
        <v>1727</v>
      </c>
      <c r="D530" s="20" t="s">
        <v>1728</v>
      </c>
      <c r="E530" s="29">
        <v>4.65</v>
      </c>
    </row>
    <row r="531" spans="1:5" s="23" customFormat="1" ht="12.75">
      <c r="A531" s="19" t="s">
        <v>222</v>
      </c>
      <c r="B531" s="20">
        <v>54260</v>
      </c>
      <c r="C531" s="21" t="s">
        <v>1729</v>
      </c>
      <c r="D531" s="20" t="s">
        <v>1728</v>
      </c>
      <c r="E531" s="29">
        <v>29.85</v>
      </c>
    </row>
    <row r="532" spans="1:5" s="23" customFormat="1" ht="25.5">
      <c r="A532" s="19" t="s">
        <v>222</v>
      </c>
      <c r="B532" s="20">
        <v>54261</v>
      </c>
      <c r="C532" s="21" t="s">
        <v>1730</v>
      </c>
      <c r="D532" s="20" t="s">
        <v>1728</v>
      </c>
      <c r="E532" s="29">
        <v>8.6</v>
      </c>
    </row>
    <row r="533" spans="1:5" s="23" customFormat="1" ht="25.5">
      <c r="A533" s="19" t="s">
        <v>222</v>
      </c>
      <c r="B533" s="20">
        <v>54265</v>
      </c>
      <c r="C533" s="21" t="s">
        <v>1731</v>
      </c>
      <c r="D533" s="20" t="s">
        <v>1728</v>
      </c>
      <c r="E533" s="29">
        <v>6</v>
      </c>
    </row>
    <row r="534" spans="1:5" s="26" customFormat="1" ht="12.75">
      <c r="A534" s="24"/>
      <c r="B534" s="75" t="s">
        <v>1732</v>
      </c>
      <c r="C534" s="76"/>
      <c r="D534" s="77"/>
      <c r="E534" s="27">
        <f>SUM(E530:E533)</f>
        <v>49.1</v>
      </c>
    </row>
    <row r="535" spans="1:5" s="23" customFormat="1" ht="25.5">
      <c r="A535" s="19" t="s">
        <v>222</v>
      </c>
      <c r="B535" s="20">
        <v>50335</v>
      </c>
      <c r="C535" s="21" t="s">
        <v>1733</v>
      </c>
      <c r="D535" s="20" t="s">
        <v>1734</v>
      </c>
      <c r="E535" s="29">
        <v>5.7</v>
      </c>
    </row>
    <row r="536" spans="1:5" s="23" customFormat="1" ht="38.25">
      <c r="A536" s="19" t="s">
        <v>222</v>
      </c>
      <c r="B536" s="20">
        <v>50383</v>
      </c>
      <c r="C536" s="21" t="s">
        <v>1735</v>
      </c>
      <c r="D536" s="20" t="s">
        <v>1736</v>
      </c>
      <c r="E536" s="29">
        <v>26.7</v>
      </c>
    </row>
    <row r="537" spans="1:5" s="26" customFormat="1" ht="12.75">
      <c r="A537" s="24"/>
      <c r="B537" s="75" t="s">
        <v>4193</v>
      </c>
      <c r="C537" s="76"/>
      <c r="D537" s="77"/>
      <c r="E537" s="27">
        <f>SUM(E535:E536)</f>
        <v>32.4</v>
      </c>
    </row>
    <row r="538" spans="1:5" s="23" customFormat="1" ht="25.5">
      <c r="A538" s="19" t="s">
        <v>222</v>
      </c>
      <c r="B538" s="20">
        <v>54014</v>
      </c>
      <c r="C538" s="21" t="s">
        <v>4194</v>
      </c>
      <c r="D538" s="20" t="s">
        <v>4195</v>
      </c>
      <c r="E538" s="29">
        <v>17.9</v>
      </c>
    </row>
    <row r="539" spans="1:5" s="23" customFormat="1" ht="25.5">
      <c r="A539" s="19" t="s">
        <v>222</v>
      </c>
      <c r="B539" s="20">
        <v>54015</v>
      </c>
      <c r="C539" s="21" t="s">
        <v>4196</v>
      </c>
      <c r="D539" s="20" t="s">
        <v>4197</v>
      </c>
      <c r="E539" s="29">
        <v>9.6</v>
      </c>
    </row>
    <row r="540" spans="1:5" s="23" customFormat="1" ht="12.75">
      <c r="A540" s="19" t="s">
        <v>222</v>
      </c>
      <c r="B540" s="20">
        <v>54016</v>
      </c>
      <c r="C540" s="21" t="s">
        <v>4198</v>
      </c>
      <c r="D540" s="20" t="s">
        <v>4199</v>
      </c>
      <c r="E540" s="29">
        <v>4</v>
      </c>
    </row>
    <row r="541" spans="1:5" s="23" customFormat="1" ht="12.75">
      <c r="A541" s="19" t="s">
        <v>222</v>
      </c>
      <c r="B541" s="20">
        <v>54020</v>
      </c>
      <c r="C541" s="21" t="s">
        <v>4200</v>
      </c>
      <c r="D541" s="20" t="s">
        <v>4199</v>
      </c>
      <c r="E541" s="29">
        <v>6.4</v>
      </c>
    </row>
    <row r="542" spans="1:5" s="26" customFormat="1" ht="12.75">
      <c r="A542" s="24"/>
      <c r="B542" s="75" t="s">
        <v>4201</v>
      </c>
      <c r="C542" s="76"/>
      <c r="D542" s="77"/>
      <c r="E542" s="27">
        <f>SUM(E538:E541)</f>
        <v>37.9</v>
      </c>
    </row>
    <row r="543" spans="1:5" s="23" customFormat="1" ht="12.75">
      <c r="A543" s="19" t="s">
        <v>222</v>
      </c>
      <c r="B543" s="20">
        <v>54903</v>
      </c>
      <c r="C543" s="21" t="s">
        <v>4202</v>
      </c>
      <c r="D543" s="20" t="s">
        <v>4203</v>
      </c>
      <c r="E543" s="29">
        <v>19.1</v>
      </c>
    </row>
    <row r="544" spans="1:5" s="23" customFormat="1" ht="12.75">
      <c r="A544" s="19" t="s">
        <v>222</v>
      </c>
      <c r="B544" s="20">
        <v>54905</v>
      </c>
      <c r="C544" s="21" t="s">
        <v>4204</v>
      </c>
      <c r="D544" s="20" t="s">
        <v>4203</v>
      </c>
      <c r="E544" s="29">
        <v>11</v>
      </c>
    </row>
    <row r="545" spans="1:5" s="23" customFormat="1" ht="12.75">
      <c r="A545" s="19" t="s">
        <v>222</v>
      </c>
      <c r="B545" s="20">
        <v>54908</v>
      </c>
      <c r="C545" s="21" t="s">
        <v>4205</v>
      </c>
      <c r="D545" s="20" t="s">
        <v>4203</v>
      </c>
      <c r="E545" s="29">
        <v>10</v>
      </c>
    </row>
    <row r="546" spans="1:5" s="26" customFormat="1" ht="12.75">
      <c r="A546" s="24"/>
      <c r="B546" s="75" t="s">
        <v>4206</v>
      </c>
      <c r="C546" s="76"/>
      <c r="D546" s="77"/>
      <c r="E546" s="27">
        <f>SUM(E543:E545)</f>
        <v>40.1</v>
      </c>
    </row>
    <row r="547" spans="1:5" s="23" customFormat="1" ht="12.75">
      <c r="A547" s="19" t="s">
        <v>222</v>
      </c>
      <c r="B547" s="20">
        <v>50980</v>
      </c>
      <c r="C547" s="21" t="s">
        <v>4207</v>
      </c>
      <c r="D547" s="20" t="s">
        <v>222</v>
      </c>
      <c r="E547" s="29">
        <v>14.7</v>
      </c>
    </row>
    <row r="548" spans="1:5" s="23" customFormat="1" ht="25.5">
      <c r="A548" s="19" t="s">
        <v>222</v>
      </c>
      <c r="B548" s="20">
        <v>50985</v>
      </c>
      <c r="C548" s="21" t="s">
        <v>4208</v>
      </c>
      <c r="D548" s="20" t="s">
        <v>222</v>
      </c>
      <c r="E548" s="29">
        <v>13</v>
      </c>
    </row>
    <row r="549" spans="1:5" s="26" customFormat="1" ht="12.75">
      <c r="A549" s="24"/>
      <c r="B549" s="75" t="s">
        <v>4209</v>
      </c>
      <c r="C549" s="76"/>
      <c r="D549" s="77"/>
      <c r="E549" s="27">
        <f>SUM(E547:E548)</f>
        <v>27.7</v>
      </c>
    </row>
    <row r="550" spans="1:5" s="23" customFormat="1" ht="12.75">
      <c r="A550" s="19" t="s">
        <v>222</v>
      </c>
      <c r="B550" s="20">
        <v>51168</v>
      </c>
      <c r="C550" s="21" t="s">
        <v>4210</v>
      </c>
      <c r="D550" s="20" t="s">
        <v>4211</v>
      </c>
      <c r="E550" s="29">
        <v>7</v>
      </c>
    </row>
    <row r="551" spans="1:5" s="26" customFormat="1" ht="12.75">
      <c r="A551" s="24"/>
      <c r="B551" s="75" t="s">
        <v>4212</v>
      </c>
      <c r="C551" s="76"/>
      <c r="D551" s="77"/>
      <c r="E551" s="27">
        <f>SUM(E550)</f>
        <v>7</v>
      </c>
    </row>
    <row r="552" spans="1:5" s="23" customFormat="1" ht="12.75">
      <c r="A552" s="19" t="s">
        <v>222</v>
      </c>
      <c r="B552" s="20">
        <v>51707</v>
      </c>
      <c r="C552" s="21" t="s">
        <v>4213</v>
      </c>
      <c r="D552" s="20" t="s">
        <v>1156</v>
      </c>
      <c r="E552" s="29">
        <v>10.5</v>
      </c>
    </row>
    <row r="553" spans="1:5" s="26" customFormat="1" ht="12.75">
      <c r="A553" s="24"/>
      <c r="B553" s="75" t="s">
        <v>1157</v>
      </c>
      <c r="C553" s="76"/>
      <c r="D553" s="77"/>
      <c r="E553" s="27">
        <f>SUM(E552)</f>
        <v>10.5</v>
      </c>
    </row>
    <row r="554" spans="1:5" s="23" customFormat="1" ht="25.5">
      <c r="A554" s="19" t="s">
        <v>222</v>
      </c>
      <c r="B554" s="20">
        <v>49895</v>
      </c>
      <c r="C554" s="21" t="s">
        <v>4214</v>
      </c>
      <c r="D554" s="20" t="s">
        <v>4215</v>
      </c>
      <c r="E554" s="29">
        <v>2</v>
      </c>
    </row>
    <row r="555" spans="1:5" s="23" customFormat="1" ht="12.75">
      <c r="A555" s="19"/>
      <c r="B555" s="75" t="s">
        <v>4216</v>
      </c>
      <c r="C555" s="76"/>
      <c r="D555" s="77"/>
      <c r="E555" s="27">
        <f>SUM(E554)</f>
        <v>2</v>
      </c>
    </row>
    <row r="556" spans="1:5" s="23" customFormat="1" ht="38.25">
      <c r="A556" s="19" t="s">
        <v>222</v>
      </c>
      <c r="B556" s="20">
        <v>54161</v>
      </c>
      <c r="C556" s="21" t="s">
        <v>4217</v>
      </c>
      <c r="D556" s="20" t="s">
        <v>4218</v>
      </c>
      <c r="E556" s="29">
        <v>13.7</v>
      </c>
    </row>
    <row r="557" spans="1:5" s="26" customFormat="1" ht="12.75">
      <c r="A557" s="24"/>
      <c r="B557" s="75" t="s">
        <v>4219</v>
      </c>
      <c r="C557" s="76"/>
      <c r="D557" s="77"/>
      <c r="E557" s="27">
        <f>SUM(E556)</f>
        <v>13.7</v>
      </c>
    </row>
    <row r="558" spans="1:5" s="23" customFormat="1" ht="12.75">
      <c r="A558" s="19" t="s">
        <v>222</v>
      </c>
      <c r="B558" s="20">
        <v>51021</v>
      </c>
      <c r="C558" s="21" t="s">
        <v>4220</v>
      </c>
      <c r="D558" s="20" t="s">
        <v>4221</v>
      </c>
      <c r="E558" s="29">
        <v>17.8</v>
      </c>
    </row>
    <row r="559" spans="1:5" s="26" customFormat="1" ht="12.75">
      <c r="A559" s="24"/>
      <c r="B559" s="75" t="s">
        <v>4222</v>
      </c>
      <c r="C559" s="76"/>
      <c r="D559" s="77"/>
      <c r="E559" s="27">
        <f>SUM(E558)</f>
        <v>17.8</v>
      </c>
    </row>
    <row r="560" spans="1:5" s="23" customFormat="1" ht="12.75">
      <c r="A560" s="19" t="s">
        <v>222</v>
      </c>
      <c r="B560" s="20">
        <v>53720</v>
      </c>
      <c r="C560" s="21" t="s">
        <v>4223</v>
      </c>
      <c r="D560" s="20" t="s">
        <v>4224</v>
      </c>
      <c r="E560" s="29">
        <v>8</v>
      </c>
    </row>
    <row r="561" spans="1:5" s="26" customFormat="1" ht="12.75">
      <c r="A561" s="24"/>
      <c r="B561" s="75" t="s">
        <v>4225</v>
      </c>
      <c r="C561" s="76"/>
      <c r="D561" s="77"/>
      <c r="E561" s="27">
        <f>SUM(E560)</f>
        <v>8</v>
      </c>
    </row>
    <row r="562" spans="1:5" s="23" customFormat="1" ht="12.75">
      <c r="A562" s="19" t="s">
        <v>222</v>
      </c>
      <c r="B562" s="20">
        <v>51565</v>
      </c>
      <c r="C562" s="21" t="s">
        <v>4226</v>
      </c>
      <c r="D562" s="20" t="s">
        <v>4227</v>
      </c>
      <c r="E562" s="29">
        <v>16</v>
      </c>
    </row>
    <row r="563" spans="1:5" s="23" customFormat="1" ht="12.75">
      <c r="A563" s="19" t="s">
        <v>222</v>
      </c>
      <c r="B563" s="20">
        <v>51570</v>
      </c>
      <c r="C563" s="21" t="s">
        <v>4228</v>
      </c>
      <c r="D563" s="20" t="s">
        <v>4227</v>
      </c>
      <c r="E563" s="29">
        <v>2.7</v>
      </c>
    </row>
    <row r="564" spans="1:5" s="26" customFormat="1" ht="12.75">
      <c r="A564" s="24"/>
      <c r="B564" s="75" t="s">
        <v>4229</v>
      </c>
      <c r="C564" s="76"/>
      <c r="D564" s="77"/>
      <c r="E564" s="27">
        <f>SUM(E562:E563)</f>
        <v>18.7</v>
      </c>
    </row>
    <row r="565" spans="1:5" s="23" customFormat="1" ht="12.75">
      <c r="A565" s="19" t="s">
        <v>222</v>
      </c>
      <c r="B565" s="20">
        <v>52247</v>
      </c>
      <c r="C565" s="21" t="s">
        <v>4230</v>
      </c>
      <c r="D565" s="20" t="s">
        <v>4231</v>
      </c>
      <c r="E565" s="29">
        <v>8.4</v>
      </c>
    </row>
    <row r="566" spans="1:5" s="23" customFormat="1" ht="12.75">
      <c r="A566" s="19" t="s">
        <v>222</v>
      </c>
      <c r="B566" s="20">
        <v>52248</v>
      </c>
      <c r="C566" s="21" t="s">
        <v>4232</v>
      </c>
      <c r="D566" s="20" t="s">
        <v>4231</v>
      </c>
      <c r="E566" s="29">
        <v>18.2</v>
      </c>
    </row>
    <row r="567" spans="1:5" s="26" customFormat="1" ht="12.75">
      <c r="A567" s="24"/>
      <c r="B567" s="75" t="s">
        <v>4233</v>
      </c>
      <c r="C567" s="76"/>
      <c r="D567" s="77"/>
      <c r="E567" s="27">
        <f>SUM(E565:E566)</f>
        <v>26.6</v>
      </c>
    </row>
    <row r="568" spans="1:5" s="23" customFormat="1" ht="25.5">
      <c r="A568" s="19" t="s">
        <v>222</v>
      </c>
      <c r="B568" s="20">
        <v>52393</v>
      </c>
      <c r="C568" s="21" t="s">
        <v>4234</v>
      </c>
      <c r="D568" s="20" t="s">
        <v>4235</v>
      </c>
      <c r="E568" s="29">
        <v>28.3</v>
      </c>
    </row>
    <row r="569" spans="1:5" s="23" customFormat="1" ht="25.5">
      <c r="A569" s="19" t="s">
        <v>222</v>
      </c>
      <c r="B569" s="20">
        <v>52394</v>
      </c>
      <c r="C569" s="21" t="s">
        <v>4236</v>
      </c>
      <c r="D569" s="20" t="s">
        <v>4235</v>
      </c>
      <c r="E569" s="29">
        <v>6</v>
      </c>
    </row>
    <row r="570" spans="1:5" s="26" customFormat="1" ht="12.75">
      <c r="A570" s="24"/>
      <c r="B570" s="75" t="s">
        <v>4237</v>
      </c>
      <c r="C570" s="76"/>
      <c r="D570" s="77"/>
      <c r="E570" s="27">
        <f>SUM(E568:E569)</f>
        <v>34.3</v>
      </c>
    </row>
    <row r="571" spans="1:5" s="23" customFormat="1" ht="25.5">
      <c r="A571" s="19" t="s">
        <v>222</v>
      </c>
      <c r="B571" s="20">
        <v>54404</v>
      </c>
      <c r="C571" s="21" t="s">
        <v>4238</v>
      </c>
      <c r="D571" s="20" t="s">
        <v>4239</v>
      </c>
      <c r="E571" s="29">
        <v>8.5</v>
      </c>
    </row>
    <row r="572" spans="1:5" s="23" customFormat="1" ht="12.75">
      <c r="A572" s="19" t="s">
        <v>222</v>
      </c>
      <c r="B572" s="20">
        <v>54405</v>
      </c>
      <c r="C572" s="21" t="s">
        <v>4240</v>
      </c>
      <c r="D572" s="20" t="s">
        <v>4239</v>
      </c>
      <c r="E572" s="29">
        <v>23.75</v>
      </c>
    </row>
    <row r="573" spans="1:5" s="26" customFormat="1" ht="12.75">
      <c r="A573" s="24"/>
      <c r="B573" s="75" t="s">
        <v>4241</v>
      </c>
      <c r="C573" s="76"/>
      <c r="D573" s="77"/>
      <c r="E573" s="27">
        <f>SUM(E571:E572)</f>
        <v>32.25</v>
      </c>
    </row>
    <row r="574" spans="1:5" s="23" customFormat="1" ht="12.75">
      <c r="A574" s="19" t="s">
        <v>222</v>
      </c>
      <c r="B574" s="20">
        <v>54753</v>
      </c>
      <c r="C574" s="21" t="s">
        <v>4242</v>
      </c>
      <c r="D574" s="20" t="s">
        <v>4243</v>
      </c>
      <c r="E574" s="29">
        <v>6</v>
      </c>
    </row>
    <row r="575" spans="1:5" s="23" customFormat="1" ht="25.5">
      <c r="A575" s="19" t="s">
        <v>222</v>
      </c>
      <c r="B575" s="20">
        <v>54754</v>
      </c>
      <c r="C575" s="21" t="s">
        <v>4244</v>
      </c>
      <c r="D575" s="20" t="s">
        <v>4243</v>
      </c>
      <c r="E575" s="29">
        <v>6.7</v>
      </c>
    </row>
    <row r="576" spans="1:5" s="23" customFormat="1" ht="12.75">
      <c r="A576" s="19" t="s">
        <v>222</v>
      </c>
      <c r="B576" s="20">
        <v>54755</v>
      </c>
      <c r="C576" s="21" t="s">
        <v>4245</v>
      </c>
      <c r="D576" s="20" t="s">
        <v>4243</v>
      </c>
      <c r="E576" s="29">
        <v>12</v>
      </c>
    </row>
    <row r="577" spans="1:5" s="26" customFormat="1" ht="12.75">
      <c r="A577" s="24"/>
      <c r="B577" s="75" t="s">
        <v>4246</v>
      </c>
      <c r="C577" s="76"/>
      <c r="D577" s="77"/>
      <c r="E577" s="27">
        <f>SUM(E574:E576)</f>
        <v>24.7</v>
      </c>
    </row>
    <row r="578" spans="1:5" s="23" customFormat="1" ht="12.75">
      <c r="A578" s="19" t="s">
        <v>222</v>
      </c>
      <c r="B578" s="20">
        <v>54402</v>
      </c>
      <c r="C578" s="21" t="s">
        <v>329</v>
      </c>
      <c r="D578" s="20" t="s">
        <v>330</v>
      </c>
      <c r="E578" s="29">
        <v>14.1</v>
      </c>
    </row>
    <row r="579" spans="1:5" s="26" customFormat="1" ht="12.75">
      <c r="A579" s="24"/>
      <c r="B579" s="75" t="s">
        <v>331</v>
      </c>
      <c r="C579" s="76"/>
      <c r="D579" s="77"/>
      <c r="E579" s="27">
        <f>SUM(E578)</f>
        <v>14.1</v>
      </c>
    </row>
    <row r="580" spans="1:5" s="23" customFormat="1" ht="12.75">
      <c r="A580" s="19" t="s">
        <v>222</v>
      </c>
      <c r="B580" s="20">
        <v>49588</v>
      </c>
      <c r="C580" s="21" t="s">
        <v>332</v>
      </c>
      <c r="D580" s="20" t="s">
        <v>333</v>
      </c>
      <c r="E580" s="29">
        <v>2</v>
      </c>
    </row>
    <row r="581" spans="1:5" s="26" customFormat="1" ht="12.75">
      <c r="A581" s="24"/>
      <c r="B581" s="75" t="s">
        <v>334</v>
      </c>
      <c r="C581" s="76"/>
      <c r="D581" s="77"/>
      <c r="E581" s="27">
        <f>SUM(E580)</f>
        <v>2</v>
      </c>
    </row>
    <row r="582" spans="1:5" s="23" customFormat="1" ht="38.25">
      <c r="A582" s="19" t="s">
        <v>222</v>
      </c>
      <c r="B582" s="20">
        <v>52196</v>
      </c>
      <c r="C582" s="21" t="s">
        <v>335</v>
      </c>
      <c r="D582" s="20" t="s">
        <v>336</v>
      </c>
      <c r="E582" s="29">
        <v>9.2</v>
      </c>
    </row>
    <row r="583" spans="1:5" s="23" customFormat="1" ht="25.5">
      <c r="A583" s="19" t="s">
        <v>222</v>
      </c>
      <c r="B583" s="20">
        <v>52197</v>
      </c>
      <c r="C583" s="21" t="s">
        <v>337</v>
      </c>
      <c r="D583" s="20" t="s">
        <v>336</v>
      </c>
      <c r="E583" s="29">
        <v>9.5</v>
      </c>
    </row>
    <row r="584" spans="1:5" s="23" customFormat="1" ht="25.5">
      <c r="A584" s="19" t="s">
        <v>222</v>
      </c>
      <c r="B584" s="20">
        <v>52198</v>
      </c>
      <c r="C584" s="21" t="s">
        <v>338</v>
      </c>
      <c r="D584" s="20" t="s">
        <v>336</v>
      </c>
      <c r="E584" s="29">
        <v>1.9</v>
      </c>
    </row>
    <row r="585" spans="1:5" s="26" customFormat="1" ht="12.75">
      <c r="A585" s="24"/>
      <c r="B585" s="75" t="s">
        <v>339</v>
      </c>
      <c r="C585" s="76"/>
      <c r="D585" s="77"/>
      <c r="E585" s="27">
        <f>SUM(E582:E584)</f>
        <v>20.599999999999998</v>
      </c>
    </row>
    <row r="586" spans="1:5" s="23" customFormat="1" ht="12.75">
      <c r="A586" s="19" t="s">
        <v>222</v>
      </c>
      <c r="B586" s="20">
        <v>53670</v>
      </c>
      <c r="C586" s="21" t="s">
        <v>340</v>
      </c>
      <c r="D586" s="20" t="s">
        <v>341</v>
      </c>
      <c r="E586" s="29">
        <v>9.5</v>
      </c>
    </row>
    <row r="587" spans="1:5" s="23" customFormat="1" ht="25.5">
      <c r="A587" s="19" t="s">
        <v>222</v>
      </c>
      <c r="B587" s="20">
        <v>53675</v>
      </c>
      <c r="C587" s="21" t="s">
        <v>342</v>
      </c>
      <c r="D587" s="20" t="s">
        <v>341</v>
      </c>
      <c r="E587" s="29">
        <v>7.1</v>
      </c>
    </row>
    <row r="588" spans="1:5" s="26" customFormat="1" ht="12.75">
      <c r="A588" s="24"/>
      <c r="B588" s="75" t="s">
        <v>343</v>
      </c>
      <c r="C588" s="76"/>
      <c r="D588" s="77"/>
      <c r="E588" s="27">
        <f>SUM(E586:E587)</f>
        <v>16.6</v>
      </c>
    </row>
    <row r="589" spans="1:5" s="23" customFormat="1" ht="25.5">
      <c r="A589" s="19" t="s">
        <v>222</v>
      </c>
      <c r="B589" s="20">
        <v>55056</v>
      </c>
      <c r="C589" s="21" t="s">
        <v>344</v>
      </c>
      <c r="D589" s="20" t="s">
        <v>345</v>
      </c>
      <c r="E589" s="29">
        <v>4</v>
      </c>
    </row>
    <row r="590" spans="1:5" s="23" customFormat="1" ht="12.75">
      <c r="A590" s="19" t="s">
        <v>222</v>
      </c>
      <c r="B590" s="20">
        <v>55057</v>
      </c>
      <c r="C590" s="21" t="s">
        <v>346</v>
      </c>
      <c r="D590" s="20" t="s">
        <v>345</v>
      </c>
      <c r="E590" s="29">
        <v>3.1</v>
      </c>
    </row>
    <row r="591" spans="1:5" s="26" customFormat="1" ht="12.75">
      <c r="A591" s="24"/>
      <c r="B591" s="75" t="s">
        <v>347</v>
      </c>
      <c r="C591" s="76"/>
      <c r="D591" s="77"/>
      <c r="E591" s="27">
        <f>SUM(E589:E590)</f>
        <v>7.1</v>
      </c>
    </row>
    <row r="592" spans="1:5" s="23" customFormat="1" ht="25.5">
      <c r="A592" s="19" t="s">
        <v>222</v>
      </c>
      <c r="B592" s="20">
        <v>55303</v>
      </c>
      <c r="C592" s="21" t="s">
        <v>348</v>
      </c>
      <c r="D592" s="20" t="s">
        <v>349</v>
      </c>
      <c r="E592" s="29">
        <v>8.2</v>
      </c>
    </row>
    <row r="593" spans="1:5" s="26" customFormat="1" ht="12.75">
      <c r="A593" s="24"/>
      <c r="B593" s="75" t="s">
        <v>350</v>
      </c>
      <c r="C593" s="76"/>
      <c r="D593" s="77"/>
      <c r="E593" s="27">
        <f>SUM(E592)</f>
        <v>8.2</v>
      </c>
    </row>
    <row r="594" spans="1:5" s="23" customFormat="1" ht="38.25">
      <c r="A594" s="19" t="s">
        <v>222</v>
      </c>
      <c r="B594" s="20">
        <v>52834</v>
      </c>
      <c r="C594" s="21" t="s">
        <v>351</v>
      </c>
      <c r="D594" s="20" t="s">
        <v>352</v>
      </c>
      <c r="E594" s="29">
        <v>18.5</v>
      </c>
    </row>
    <row r="595" spans="1:5" s="23" customFormat="1" ht="25.5">
      <c r="A595" s="19" t="s">
        <v>222</v>
      </c>
      <c r="B595" s="20">
        <v>52836</v>
      </c>
      <c r="C595" s="21" t="s">
        <v>353</v>
      </c>
      <c r="D595" s="20" t="s">
        <v>352</v>
      </c>
      <c r="E595" s="29">
        <v>7.3</v>
      </c>
    </row>
    <row r="596" spans="1:5" s="26" customFormat="1" ht="12.75">
      <c r="A596" s="24"/>
      <c r="B596" s="75" t="s">
        <v>354</v>
      </c>
      <c r="C596" s="76"/>
      <c r="D596" s="77"/>
      <c r="E596" s="27">
        <f>SUM(E594:E595)</f>
        <v>25.8</v>
      </c>
    </row>
    <row r="597" spans="1:5" s="23" customFormat="1" ht="12.75">
      <c r="A597" s="19" t="s">
        <v>222</v>
      </c>
      <c r="B597" s="20">
        <v>53227</v>
      </c>
      <c r="C597" s="21" t="s">
        <v>355</v>
      </c>
      <c r="D597" s="20" t="s">
        <v>356</v>
      </c>
      <c r="E597" s="29">
        <v>2.6</v>
      </c>
    </row>
    <row r="598" spans="1:5" s="23" customFormat="1" ht="25.5">
      <c r="A598" s="19" t="s">
        <v>222</v>
      </c>
      <c r="B598" s="20">
        <v>53230</v>
      </c>
      <c r="C598" s="21" t="s">
        <v>357</v>
      </c>
      <c r="D598" s="20" t="s">
        <v>358</v>
      </c>
      <c r="E598" s="29">
        <v>12.1</v>
      </c>
    </row>
    <row r="599" spans="1:5" s="26" customFormat="1" ht="12.75">
      <c r="A599" s="24"/>
      <c r="B599" s="75" t="s">
        <v>359</v>
      </c>
      <c r="C599" s="76"/>
      <c r="D599" s="77"/>
      <c r="E599" s="27">
        <f>SUM(E597:E598)</f>
        <v>14.7</v>
      </c>
    </row>
    <row r="600" spans="1:5" s="23" customFormat="1" ht="25.5">
      <c r="A600" s="19" t="s">
        <v>222</v>
      </c>
      <c r="B600" s="20">
        <v>53622</v>
      </c>
      <c r="C600" s="21" t="s">
        <v>360</v>
      </c>
      <c r="D600" s="20" t="s">
        <v>361</v>
      </c>
      <c r="E600" s="29">
        <v>24.8</v>
      </c>
    </row>
    <row r="601" spans="1:5" s="23" customFormat="1" ht="25.5">
      <c r="A601" s="19" t="s">
        <v>222</v>
      </c>
      <c r="B601" s="20">
        <v>53625</v>
      </c>
      <c r="C601" s="21" t="s">
        <v>362</v>
      </c>
      <c r="D601" s="20" t="s">
        <v>363</v>
      </c>
      <c r="E601" s="29">
        <v>14.5</v>
      </c>
    </row>
    <row r="602" spans="1:5" s="26" customFormat="1" ht="12.75">
      <c r="A602" s="24"/>
      <c r="B602" s="75" t="s">
        <v>364</v>
      </c>
      <c r="C602" s="76"/>
      <c r="D602" s="77"/>
      <c r="E602" s="27">
        <f>SUM(E600:E601)</f>
        <v>39.3</v>
      </c>
    </row>
    <row r="603" spans="1:5" s="23" customFormat="1" ht="25.5">
      <c r="A603" s="19" t="s">
        <v>222</v>
      </c>
      <c r="B603" s="20">
        <v>49993</v>
      </c>
      <c r="C603" s="21" t="s">
        <v>365</v>
      </c>
      <c r="D603" s="20" t="s">
        <v>366</v>
      </c>
      <c r="E603" s="29">
        <v>3</v>
      </c>
    </row>
    <row r="604" spans="1:5" s="26" customFormat="1" ht="12.75">
      <c r="A604" s="24"/>
      <c r="B604" s="75" t="s">
        <v>367</v>
      </c>
      <c r="C604" s="76"/>
      <c r="D604" s="77"/>
      <c r="E604" s="27">
        <f>SUM(E603)</f>
        <v>3</v>
      </c>
    </row>
    <row r="605" spans="1:5" s="23" customFormat="1" ht="12.75">
      <c r="A605" s="19" t="s">
        <v>222</v>
      </c>
      <c r="B605" s="20">
        <v>49795</v>
      </c>
      <c r="C605" s="21" t="s">
        <v>368</v>
      </c>
      <c r="D605" s="20" t="s">
        <v>369</v>
      </c>
      <c r="E605" s="29">
        <v>7</v>
      </c>
    </row>
    <row r="606" spans="1:5" s="26" customFormat="1" ht="12.75">
      <c r="A606" s="24"/>
      <c r="B606" s="75" t="s">
        <v>370</v>
      </c>
      <c r="C606" s="76"/>
      <c r="D606" s="77"/>
      <c r="E606" s="27">
        <f>SUM(E605)</f>
        <v>7</v>
      </c>
    </row>
    <row r="607" spans="1:5" s="23" customFormat="1" ht="12.75">
      <c r="A607" s="19" t="s">
        <v>222</v>
      </c>
      <c r="B607" s="20">
        <v>49603</v>
      </c>
      <c r="C607" s="21" t="s">
        <v>371</v>
      </c>
      <c r="D607" s="20" t="s">
        <v>372</v>
      </c>
      <c r="E607" s="29">
        <v>6.5</v>
      </c>
    </row>
    <row r="608" spans="1:5" s="26" customFormat="1" ht="12.75">
      <c r="A608" s="24"/>
      <c r="B608" s="75" t="s">
        <v>373</v>
      </c>
      <c r="C608" s="76"/>
      <c r="D608" s="77"/>
      <c r="E608" s="27">
        <f>SUM(E607)</f>
        <v>6.5</v>
      </c>
    </row>
    <row r="609" spans="1:5" s="23" customFormat="1" ht="12.75">
      <c r="A609" s="19" t="s">
        <v>222</v>
      </c>
      <c r="B609" s="20">
        <v>52443</v>
      </c>
      <c r="C609" s="21" t="s">
        <v>1964</v>
      </c>
      <c r="D609" s="20" t="s">
        <v>1965</v>
      </c>
      <c r="E609" s="29">
        <v>4.72</v>
      </c>
    </row>
    <row r="610" spans="1:5" s="23" customFormat="1" ht="25.5">
      <c r="A610" s="19" t="s">
        <v>222</v>
      </c>
      <c r="B610" s="20">
        <v>52445</v>
      </c>
      <c r="C610" s="21" t="s">
        <v>1966</v>
      </c>
      <c r="D610" s="20" t="s">
        <v>1967</v>
      </c>
      <c r="E610" s="29">
        <v>3</v>
      </c>
    </row>
    <row r="611" spans="1:5" s="26" customFormat="1" ht="12.75">
      <c r="A611" s="24"/>
      <c r="B611" s="75" t="s">
        <v>1968</v>
      </c>
      <c r="C611" s="76"/>
      <c r="D611" s="77"/>
      <c r="E611" s="27">
        <f>SUM(E609:E610)</f>
        <v>7.72</v>
      </c>
    </row>
    <row r="612" spans="1:5" s="23" customFormat="1" ht="25.5">
      <c r="A612" s="19" t="s">
        <v>222</v>
      </c>
      <c r="B612" s="20">
        <v>50780</v>
      </c>
      <c r="C612" s="21" t="s">
        <v>1969</v>
      </c>
      <c r="D612" s="20" t="s">
        <v>1970</v>
      </c>
      <c r="E612" s="29">
        <v>8.3</v>
      </c>
    </row>
    <row r="613" spans="1:5" s="23" customFormat="1" ht="25.5">
      <c r="A613" s="19" t="s">
        <v>222</v>
      </c>
      <c r="B613" s="20">
        <v>50785</v>
      </c>
      <c r="C613" s="21" t="s">
        <v>1971</v>
      </c>
      <c r="D613" s="20" t="s">
        <v>1970</v>
      </c>
      <c r="E613" s="29">
        <v>6.5</v>
      </c>
    </row>
    <row r="614" spans="1:5" s="23" customFormat="1" ht="25.5">
      <c r="A614" s="19" t="s">
        <v>222</v>
      </c>
      <c r="B614" s="20">
        <v>50790</v>
      </c>
      <c r="C614" s="21" t="s">
        <v>1972</v>
      </c>
      <c r="D614" s="20" t="s">
        <v>1970</v>
      </c>
      <c r="E614" s="29">
        <v>5.8</v>
      </c>
    </row>
    <row r="615" spans="1:5" s="23" customFormat="1" ht="12.75">
      <c r="A615" s="19" t="s">
        <v>222</v>
      </c>
      <c r="B615" s="20">
        <v>50795</v>
      </c>
      <c r="C615" s="21" t="s">
        <v>1973</v>
      </c>
      <c r="D615" s="20" t="s">
        <v>1970</v>
      </c>
      <c r="E615" s="29">
        <v>7.8</v>
      </c>
    </row>
    <row r="616" spans="1:5" s="23" customFormat="1" ht="25.5">
      <c r="A616" s="19" t="s">
        <v>222</v>
      </c>
      <c r="B616" s="20">
        <v>50800</v>
      </c>
      <c r="C616" s="21" t="s">
        <v>1974</v>
      </c>
      <c r="D616" s="20" t="s">
        <v>1975</v>
      </c>
      <c r="E616" s="29">
        <v>4.5</v>
      </c>
    </row>
    <row r="617" spans="1:5" s="23" customFormat="1" ht="12.75">
      <c r="A617" s="19" t="s">
        <v>222</v>
      </c>
      <c r="B617" s="20">
        <v>50805</v>
      </c>
      <c r="C617" s="21" t="s">
        <v>1976</v>
      </c>
      <c r="D617" s="20" t="s">
        <v>1970</v>
      </c>
      <c r="E617" s="29">
        <v>10.7</v>
      </c>
    </row>
    <row r="618" spans="1:5" s="26" customFormat="1" ht="12.75">
      <c r="A618" s="24"/>
      <c r="B618" s="75" t="s">
        <v>1977</v>
      </c>
      <c r="C618" s="76"/>
      <c r="D618" s="77"/>
      <c r="E618" s="27">
        <f>SUM(E612:E617)</f>
        <v>43.60000000000001</v>
      </c>
    </row>
    <row r="619" spans="1:5" s="23" customFormat="1" ht="25.5">
      <c r="A619" s="19" t="s">
        <v>222</v>
      </c>
      <c r="B619" s="20">
        <v>54703</v>
      </c>
      <c r="C619" s="21" t="s">
        <v>1978</v>
      </c>
      <c r="D619" s="20" t="s">
        <v>1979</v>
      </c>
      <c r="E619" s="29">
        <v>13</v>
      </c>
    </row>
    <row r="620" spans="1:5" s="23" customFormat="1" ht="12.75">
      <c r="A620" s="19" t="s">
        <v>222</v>
      </c>
      <c r="B620" s="20">
        <v>54704</v>
      </c>
      <c r="C620" s="21" t="s">
        <v>1980</v>
      </c>
      <c r="D620" s="20" t="s">
        <v>1979</v>
      </c>
      <c r="E620" s="29">
        <v>8.2</v>
      </c>
    </row>
    <row r="621" spans="1:5" s="26" customFormat="1" ht="12.75">
      <c r="A621" s="24"/>
      <c r="B621" s="75" t="s">
        <v>1981</v>
      </c>
      <c r="C621" s="76"/>
      <c r="D621" s="77"/>
      <c r="E621" s="27">
        <f>SUM(E619:E620)</f>
        <v>21.2</v>
      </c>
    </row>
    <row r="622" spans="1:5" s="18" customFormat="1" ht="12.75">
      <c r="A622" s="21" t="s">
        <v>222</v>
      </c>
      <c r="B622" s="20">
        <v>51670</v>
      </c>
      <c r="C622" s="45" t="s">
        <v>1719</v>
      </c>
      <c r="D622" s="71" t="s">
        <v>1982</v>
      </c>
      <c r="E622" s="29">
        <v>33.5</v>
      </c>
    </row>
    <row r="623" spans="1:5" s="26" customFormat="1" ht="12.75">
      <c r="A623" s="24"/>
      <c r="B623" s="75" t="s">
        <v>1983</v>
      </c>
      <c r="C623" s="76"/>
      <c r="D623" s="77"/>
      <c r="E623" s="27">
        <f>SUM(E622)</f>
        <v>33.5</v>
      </c>
    </row>
    <row r="624" spans="1:5" s="23" customFormat="1" ht="25.5">
      <c r="A624" s="19" t="s">
        <v>222</v>
      </c>
      <c r="B624" s="20">
        <v>54853</v>
      </c>
      <c r="C624" s="21" t="s">
        <v>1984</v>
      </c>
      <c r="D624" s="20" t="s">
        <v>1985</v>
      </c>
      <c r="E624" s="29">
        <v>8</v>
      </c>
    </row>
    <row r="625" spans="1:5" s="23" customFormat="1" ht="12.75">
      <c r="A625" s="19" t="s">
        <v>222</v>
      </c>
      <c r="B625" s="20">
        <v>54854</v>
      </c>
      <c r="C625" s="21" t="s">
        <v>1986</v>
      </c>
      <c r="D625" s="20" t="s">
        <v>1985</v>
      </c>
      <c r="E625" s="29">
        <v>3.2</v>
      </c>
    </row>
    <row r="626" spans="1:5" s="26" customFormat="1" ht="12.75">
      <c r="A626" s="24"/>
      <c r="B626" s="75" t="s">
        <v>1987</v>
      </c>
      <c r="C626" s="76"/>
      <c r="D626" s="77"/>
      <c r="E626" s="27">
        <f>SUM(E624:E625)</f>
        <v>11.2</v>
      </c>
    </row>
    <row r="627" spans="1:5" s="23" customFormat="1" ht="12.75">
      <c r="A627" s="19" t="s">
        <v>222</v>
      </c>
      <c r="B627" s="20">
        <v>51070</v>
      </c>
      <c r="C627" s="21" t="s">
        <v>1988</v>
      </c>
      <c r="D627" s="20" t="s">
        <v>1989</v>
      </c>
      <c r="E627" s="29">
        <v>2</v>
      </c>
    </row>
    <row r="628" spans="1:5" s="23" customFormat="1" ht="12.75">
      <c r="A628" s="19" t="s">
        <v>222</v>
      </c>
      <c r="B628" s="20">
        <v>51075</v>
      </c>
      <c r="C628" s="21" t="s">
        <v>1990</v>
      </c>
      <c r="D628" s="20" t="s">
        <v>1989</v>
      </c>
      <c r="E628" s="29">
        <v>10</v>
      </c>
    </row>
    <row r="629" spans="1:5" s="23" customFormat="1" ht="12.75">
      <c r="A629" s="19" t="s">
        <v>222</v>
      </c>
      <c r="B629" s="20">
        <v>51080</v>
      </c>
      <c r="C629" s="21" t="s">
        <v>1991</v>
      </c>
      <c r="D629" s="20" t="s">
        <v>1989</v>
      </c>
      <c r="E629" s="29">
        <v>3.8</v>
      </c>
    </row>
    <row r="630" spans="1:5" s="26" customFormat="1" ht="12.75">
      <c r="A630" s="24"/>
      <c r="B630" s="75" t="s">
        <v>1992</v>
      </c>
      <c r="C630" s="76"/>
      <c r="D630" s="77"/>
      <c r="E630" s="27">
        <f>SUM(E627:E629)</f>
        <v>15.8</v>
      </c>
    </row>
    <row r="631" spans="1:5" s="23" customFormat="1" ht="12.75">
      <c r="A631" s="19" t="s">
        <v>222</v>
      </c>
      <c r="B631" s="20">
        <v>51462</v>
      </c>
      <c r="C631" s="21" t="s">
        <v>1993</v>
      </c>
      <c r="D631" s="20" t="s">
        <v>1994</v>
      </c>
      <c r="E631" s="29">
        <v>14.8</v>
      </c>
    </row>
    <row r="632" spans="1:5" s="26" customFormat="1" ht="12.75">
      <c r="A632" s="24"/>
      <c r="B632" s="75" t="s">
        <v>1995</v>
      </c>
      <c r="C632" s="76"/>
      <c r="D632" s="77"/>
      <c r="E632" s="27">
        <f>SUM(E631)</f>
        <v>14.8</v>
      </c>
    </row>
    <row r="633" spans="1:5" s="23" customFormat="1" ht="12.75">
      <c r="A633" s="19" t="s">
        <v>222</v>
      </c>
      <c r="B633" s="20">
        <v>50236</v>
      </c>
      <c r="C633" s="21" t="s">
        <v>1996</v>
      </c>
      <c r="D633" s="20" t="s">
        <v>1997</v>
      </c>
      <c r="E633" s="29">
        <v>15.8</v>
      </c>
    </row>
    <row r="634" spans="1:5" s="23" customFormat="1" ht="25.5">
      <c r="A634" s="19" t="s">
        <v>222</v>
      </c>
      <c r="B634" s="20">
        <v>50237</v>
      </c>
      <c r="C634" s="21" t="s">
        <v>1998</v>
      </c>
      <c r="D634" s="20" t="s">
        <v>1997</v>
      </c>
      <c r="E634" s="29">
        <v>16</v>
      </c>
    </row>
    <row r="635" spans="1:5" s="23" customFormat="1" ht="12.75">
      <c r="A635" s="19" t="s">
        <v>222</v>
      </c>
      <c r="B635" s="20">
        <v>50238</v>
      </c>
      <c r="C635" s="21" t="s">
        <v>4352</v>
      </c>
      <c r="D635" s="20" t="s">
        <v>1997</v>
      </c>
      <c r="E635" s="29">
        <v>4.7</v>
      </c>
    </row>
    <row r="636" spans="1:5" s="23" customFormat="1" ht="12.75">
      <c r="A636" s="19" t="s">
        <v>222</v>
      </c>
      <c r="B636" s="20">
        <v>50239</v>
      </c>
      <c r="C636" s="21" t="s">
        <v>4353</v>
      </c>
      <c r="D636" s="20" t="s">
        <v>1997</v>
      </c>
      <c r="E636" s="29">
        <v>9.1</v>
      </c>
    </row>
    <row r="637" spans="1:5" s="26" customFormat="1" ht="12.75">
      <c r="A637" s="24"/>
      <c r="B637" s="75" t="s">
        <v>4354</v>
      </c>
      <c r="C637" s="76"/>
      <c r="D637" s="77"/>
      <c r="E637" s="27">
        <f>SUM(E633:E636)</f>
        <v>45.6</v>
      </c>
    </row>
    <row r="638" spans="1:5" s="23" customFormat="1" ht="25.5">
      <c r="A638" s="19" t="s">
        <v>222</v>
      </c>
      <c r="B638" s="20">
        <v>53377</v>
      </c>
      <c r="C638" s="21" t="s">
        <v>4355</v>
      </c>
      <c r="D638" s="20" t="s">
        <v>4356</v>
      </c>
      <c r="E638" s="29">
        <v>22.6</v>
      </c>
    </row>
    <row r="639" spans="1:5" s="23" customFormat="1" ht="12.75">
      <c r="A639" s="19" t="s">
        <v>222</v>
      </c>
      <c r="B639" s="20">
        <v>53378</v>
      </c>
      <c r="C639" s="21" t="s">
        <v>4357</v>
      </c>
      <c r="D639" s="20" t="s">
        <v>4356</v>
      </c>
      <c r="E639" s="29">
        <v>8.4</v>
      </c>
    </row>
    <row r="640" spans="1:5" s="23" customFormat="1" ht="12.75">
      <c r="A640" s="19" t="s">
        <v>222</v>
      </c>
      <c r="B640" s="20">
        <v>53379</v>
      </c>
      <c r="C640" s="21" t="s">
        <v>4358</v>
      </c>
      <c r="D640" s="20" t="s">
        <v>4356</v>
      </c>
      <c r="E640" s="29">
        <v>4.3</v>
      </c>
    </row>
    <row r="641" spans="1:5" s="26" customFormat="1" ht="12.75">
      <c r="A641" s="24"/>
      <c r="B641" s="75" t="s">
        <v>4359</v>
      </c>
      <c r="C641" s="76"/>
      <c r="D641" s="77"/>
      <c r="E641" s="27">
        <f>SUM(E638:E640)</f>
        <v>35.3</v>
      </c>
    </row>
    <row r="642" spans="1:5" s="23" customFormat="1" ht="12.75">
      <c r="A642" s="19" t="s">
        <v>222</v>
      </c>
      <c r="B642" s="20">
        <v>53130</v>
      </c>
      <c r="C642" s="21" t="s">
        <v>4360</v>
      </c>
      <c r="D642" s="20" t="s">
        <v>4361</v>
      </c>
      <c r="E642" s="29">
        <v>17.1</v>
      </c>
    </row>
    <row r="643" spans="1:5" s="23" customFormat="1" ht="25.5">
      <c r="A643" s="19" t="s">
        <v>222</v>
      </c>
      <c r="B643" s="20">
        <v>53131</v>
      </c>
      <c r="C643" s="21" t="s">
        <v>4362</v>
      </c>
      <c r="D643" s="20" t="s">
        <v>4361</v>
      </c>
      <c r="E643" s="29">
        <v>3.1</v>
      </c>
    </row>
    <row r="644" spans="1:5" s="26" customFormat="1" ht="12.75">
      <c r="A644" s="24"/>
      <c r="B644" s="75" t="s">
        <v>4363</v>
      </c>
      <c r="C644" s="76"/>
      <c r="D644" s="77"/>
      <c r="E644" s="27">
        <f>SUM(E642:E643)</f>
        <v>20.200000000000003</v>
      </c>
    </row>
    <row r="645" spans="1:5" s="23" customFormat="1" ht="12.75">
      <c r="A645" s="19" t="s">
        <v>222</v>
      </c>
      <c r="B645" s="20">
        <v>53863</v>
      </c>
      <c r="C645" s="21" t="s">
        <v>4364</v>
      </c>
      <c r="D645" s="20" t="s">
        <v>4365</v>
      </c>
      <c r="E645" s="29">
        <v>3.15</v>
      </c>
    </row>
    <row r="646" spans="1:5" s="23" customFormat="1" ht="12.75">
      <c r="A646" s="19" t="s">
        <v>222</v>
      </c>
      <c r="B646" s="20">
        <v>53864</v>
      </c>
      <c r="C646" s="21" t="s">
        <v>4366</v>
      </c>
      <c r="D646" s="20" t="s">
        <v>4365</v>
      </c>
      <c r="E646" s="29">
        <v>5.6</v>
      </c>
    </row>
    <row r="647" spans="1:5" s="23" customFormat="1" ht="12.75">
      <c r="A647" s="19" t="s">
        <v>222</v>
      </c>
      <c r="B647" s="20">
        <v>53865</v>
      </c>
      <c r="C647" s="21" t="s">
        <v>4367</v>
      </c>
      <c r="D647" s="20" t="s">
        <v>4365</v>
      </c>
      <c r="E647" s="29">
        <v>4.6</v>
      </c>
    </row>
    <row r="648" spans="1:5" s="23" customFormat="1" ht="25.5">
      <c r="A648" s="19" t="s">
        <v>222</v>
      </c>
      <c r="B648" s="20">
        <v>53867</v>
      </c>
      <c r="C648" s="21" t="s">
        <v>4368</v>
      </c>
      <c r="D648" s="20" t="s">
        <v>4365</v>
      </c>
      <c r="E648" s="29">
        <v>15.3</v>
      </c>
    </row>
    <row r="649" spans="1:5" s="23" customFormat="1" ht="25.5">
      <c r="A649" s="19" t="s">
        <v>222</v>
      </c>
      <c r="B649" s="37">
        <v>53868</v>
      </c>
      <c r="C649" s="21" t="s">
        <v>4369</v>
      </c>
      <c r="D649" s="20" t="s">
        <v>4365</v>
      </c>
      <c r="E649" s="29">
        <v>6</v>
      </c>
    </row>
    <row r="650" spans="1:5" s="23" customFormat="1" ht="12.75">
      <c r="A650" s="19" t="s">
        <v>222</v>
      </c>
      <c r="B650" s="20">
        <v>53869</v>
      </c>
      <c r="C650" s="21" t="s">
        <v>4370</v>
      </c>
      <c r="D650" s="20" t="s">
        <v>4365</v>
      </c>
      <c r="E650" s="29">
        <v>3.4</v>
      </c>
    </row>
    <row r="651" spans="1:5" s="23" customFormat="1" ht="12.75">
      <c r="A651" s="19" t="s">
        <v>222</v>
      </c>
      <c r="B651" s="20">
        <v>53870</v>
      </c>
      <c r="C651" s="21" t="s">
        <v>4371</v>
      </c>
      <c r="D651" s="20" t="s">
        <v>4365</v>
      </c>
      <c r="E651" s="29">
        <v>4.3</v>
      </c>
    </row>
    <row r="652" spans="1:5" s="26" customFormat="1" ht="12.75">
      <c r="A652" s="24"/>
      <c r="B652" s="75" t="s">
        <v>4372</v>
      </c>
      <c r="C652" s="76"/>
      <c r="D652" s="77"/>
      <c r="E652" s="27">
        <f>SUM(E645:E651)</f>
        <v>42.349999999999994</v>
      </c>
    </row>
    <row r="653" spans="1:5" s="23" customFormat="1" ht="25.5">
      <c r="A653" s="19" t="s">
        <v>222</v>
      </c>
      <c r="B653" s="20">
        <v>52148</v>
      </c>
      <c r="C653" s="21" t="s">
        <v>4373</v>
      </c>
      <c r="D653" s="20" t="s">
        <v>4374</v>
      </c>
      <c r="E653" s="29">
        <v>10.5</v>
      </c>
    </row>
    <row r="654" spans="1:5" s="26" customFormat="1" ht="12.75">
      <c r="A654" s="24"/>
      <c r="B654" s="75" t="s">
        <v>4375</v>
      </c>
      <c r="C654" s="76"/>
      <c r="D654" s="77"/>
      <c r="E654" s="27">
        <f>SUM(E653)</f>
        <v>10.5</v>
      </c>
    </row>
    <row r="655" spans="1:5" s="23" customFormat="1" ht="12.75">
      <c r="A655" s="19" t="s">
        <v>222</v>
      </c>
      <c r="B655" s="20">
        <v>51266</v>
      </c>
      <c r="C655" s="21" t="s">
        <v>4376</v>
      </c>
      <c r="D655" s="20" t="s">
        <v>4377</v>
      </c>
      <c r="E655" s="29">
        <v>6</v>
      </c>
    </row>
    <row r="656" spans="1:5" s="26" customFormat="1" ht="12.75">
      <c r="A656" s="24"/>
      <c r="B656" s="75" t="s">
        <v>4378</v>
      </c>
      <c r="C656" s="76"/>
      <c r="D656" s="77"/>
      <c r="E656" s="27">
        <f>SUM(E655)</f>
        <v>6</v>
      </c>
    </row>
    <row r="657" spans="1:5" s="23" customFormat="1" ht="12.75">
      <c r="A657" s="19" t="s">
        <v>222</v>
      </c>
      <c r="B657" s="20">
        <v>53525</v>
      </c>
      <c r="C657" s="21" t="s">
        <v>4379</v>
      </c>
      <c r="D657" s="20" t="s">
        <v>4380</v>
      </c>
      <c r="E657" s="29">
        <v>1.1</v>
      </c>
    </row>
    <row r="658" spans="1:5" s="23" customFormat="1" ht="12.75">
      <c r="A658" s="19" t="s">
        <v>222</v>
      </c>
      <c r="B658" s="20">
        <v>53530</v>
      </c>
      <c r="C658" s="21" t="s">
        <v>4381</v>
      </c>
      <c r="D658" s="20" t="s">
        <v>4380</v>
      </c>
      <c r="E658" s="29">
        <v>3</v>
      </c>
    </row>
    <row r="659" spans="1:5" s="26" customFormat="1" ht="12.75">
      <c r="A659" s="24"/>
      <c r="B659" s="75" t="s">
        <v>4382</v>
      </c>
      <c r="C659" s="76"/>
      <c r="D659" s="77"/>
      <c r="E659" s="27">
        <f>SUM(E657:E658)</f>
        <v>4.1</v>
      </c>
    </row>
    <row r="660" spans="1:5" s="23" customFormat="1" ht="38.25">
      <c r="A660" s="19" t="s">
        <v>222</v>
      </c>
      <c r="B660" s="20">
        <v>50635</v>
      </c>
      <c r="C660" s="21" t="s">
        <v>4383</v>
      </c>
      <c r="D660" s="20" t="s">
        <v>4384</v>
      </c>
      <c r="E660" s="29">
        <v>15.5</v>
      </c>
    </row>
    <row r="661" spans="1:5" s="23" customFormat="1" ht="25.5">
      <c r="A661" s="19" t="s">
        <v>222</v>
      </c>
      <c r="B661" s="20">
        <v>50640</v>
      </c>
      <c r="C661" s="21" t="s">
        <v>4385</v>
      </c>
      <c r="D661" s="20" t="s">
        <v>4384</v>
      </c>
      <c r="E661" s="29">
        <v>7.3</v>
      </c>
    </row>
    <row r="662" spans="1:5" s="23" customFormat="1" ht="25.5">
      <c r="A662" s="19" t="s">
        <v>222</v>
      </c>
      <c r="B662" s="20">
        <v>50645</v>
      </c>
      <c r="C662" s="21" t="s">
        <v>4386</v>
      </c>
      <c r="D662" s="20" t="s">
        <v>4384</v>
      </c>
      <c r="E662" s="29">
        <v>4.6</v>
      </c>
    </row>
    <row r="663" spans="1:5" s="26" customFormat="1" ht="12.75">
      <c r="A663" s="24"/>
      <c r="B663" s="75" t="s">
        <v>4387</v>
      </c>
      <c r="C663" s="76"/>
      <c r="D663" s="77"/>
      <c r="E663" s="27">
        <f>SUM(E660:E662)</f>
        <v>27.4</v>
      </c>
    </row>
    <row r="664" spans="1:5" s="23" customFormat="1" ht="12.75">
      <c r="A664" s="19" t="s">
        <v>222</v>
      </c>
      <c r="B664" s="20">
        <v>52546</v>
      </c>
      <c r="C664" s="21" t="s">
        <v>4388</v>
      </c>
      <c r="D664" s="20" t="s">
        <v>4389</v>
      </c>
      <c r="E664" s="29">
        <v>7.5</v>
      </c>
    </row>
    <row r="665" spans="1:5" s="26" customFormat="1" ht="12.75">
      <c r="A665" s="24"/>
      <c r="B665" s="75" t="s">
        <v>4390</v>
      </c>
      <c r="C665" s="76"/>
      <c r="D665" s="77"/>
      <c r="E665" s="27">
        <f>SUM(E664)</f>
        <v>7.5</v>
      </c>
    </row>
    <row r="666" spans="1:5" s="23" customFormat="1" ht="12.75">
      <c r="A666" s="19" t="s">
        <v>222</v>
      </c>
      <c r="B666" s="20">
        <v>50090</v>
      </c>
      <c r="C666" s="21" t="s">
        <v>4391</v>
      </c>
      <c r="D666" s="20" t="s">
        <v>4392</v>
      </c>
      <c r="E666" s="29">
        <v>24.4</v>
      </c>
    </row>
    <row r="667" spans="1:5" s="23" customFormat="1" ht="12.75">
      <c r="A667" s="19" t="s">
        <v>222</v>
      </c>
      <c r="B667" s="20">
        <v>50091</v>
      </c>
      <c r="C667" s="21" t="s">
        <v>4393</v>
      </c>
      <c r="D667" s="20" t="s">
        <v>4392</v>
      </c>
      <c r="E667" s="29">
        <v>8.55</v>
      </c>
    </row>
    <row r="668" spans="1:5" s="23" customFormat="1" ht="51">
      <c r="A668" s="19" t="s">
        <v>222</v>
      </c>
      <c r="B668" s="20">
        <v>50092</v>
      </c>
      <c r="C668" s="21" t="s">
        <v>4394</v>
      </c>
      <c r="D668" s="20" t="s">
        <v>4395</v>
      </c>
      <c r="E668" s="29">
        <v>50.5</v>
      </c>
    </row>
    <row r="669" spans="1:5" s="23" customFormat="1" ht="25.5">
      <c r="A669" s="19" t="s">
        <v>222</v>
      </c>
      <c r="B669" s="20">
        <v>50093</v>
      </c>
      <c r="C669" s="21" t="s">
        <v>4396</v>
      </c>
      <c r="D669" s="20" t="s">
        <v>4392</v>
      </c>
      <c r="E669" s="29">
        <v>4.75</v>
      </c>
    </row>
    <row r="670" spans="1:5" s="26" customFormat="1" ht="12.75">
      <c r="A670" s="24"/>
      <c r="B670" s="75" t="s">
        <v>4397</v>
      </c>
      <c r="C670" s="76"/>
      <c r="D670" s="77"/>
      <c r="E670" s="27">
        <f>SUM(E666:E669)</f>
        <v>88.2</v>
      </c>
    </row>
    <row r="671" spans="1:5" s="23" customFormat="1" ht="12.75">
      <c r="A671" s="19" t="s">
        <v>222</v>
      </c>
      <c r="B671" s="20">
        <v>53475</v>
      </c>
      <c r="C671" s="21" t="s">
        <v>4398</v>
      </c>
      <c r="D671" s="20" t="s">
        <v>4399</v>
      </c>
      <c r="E671" s="29">
        <v>6.7</v>
      </c>
    </row>
    <row r="672" spans="1:5" s="23" customFormat="1" ht="25.5">
      <c r="A672" s="19" t="s">
        <v>222</v>
      </c>
      <c r="B672" s="20">
        <v>53480</v>
      </c>
      <c r="C672" s="21" t="s">
        <v>4400</v>
      </c>
      <c r="D672" s="20" t="s">
        <v>4399</v>
      </c>
      <c r="E672" s="29">
        <v>12.5</v>
      </c>
    </row>
    <row r="673" spans="1:5" s="23" customFormat="1" ht="25.5">
      <c r="A673" s="19" t="s">
        <v>222</v>
      </c>
      <c r="B673" s="20">
        <v>53485</v>
      </c>
      <c r="C673" s="21" t="s">
        <v>4401</v>
      </c>
      <c r="D673" s="20" t="s">
        <v>4399</v>
      </c>
      <c r="E673" s="29">
        <v>6.9</v>
      </c>
    </row>
    <row r="674" spans="1:5" s="23" customFormat="1" ht="25.5">
      <c r="A674" s="19" t="s">
        <v>222</v>
      </c>
      <c r="B674" s="20">
        <v>53491</v>
      </c>
      <c r="C674" s="21" t="s">
        <v>4402</v>
      </c>
      <c r="D674" s="20" t="s">
        <v>4399</v>
      </c>
      <c r="E674" s="29">
        <v>10.85</v>
      </c>
    </row>
    <row r="675" spans="1:5" s="26" customFormat="1" ht="12.75">
      <c r="A675" s="24"/>
      <c r="B675" s="75" t="s">
        <v>4403</v>
      </c>
      <c r="C675" s="76"/>
      <c r="D675" s="77"/>
      <c r="E675" s="27">
        <f>SUM(E671:E674)</f>
        <v>36.95</v>
      </c>
    </row>
    <row r="676" spans="1:5" s="23" customFormat="1" ht="12.75">
      <c r="A676" s="19" t="s">
        <v>222</v>
      </c>
      <c r="B676" s="20">
        <v>50482</v>
      </c>
      <c r="C676" s="21" t="s">
        <v>4404</v>
      </c>
      <c r="D676" s="20" t="s">
        <v>4405</v>
      </c>
      <c r="E676" s="29">
        <v>10</v>
      </c>
    </row>
    <row r="677" spans="1:5" s="26" customFormat="1" ht="12.75">
      <c r="A677" s="24"/>
      <c r="B677" s="75" t="s">
        <v>4406</v>
      </c>
      <c r="C677" s="76"/>
      <c r="D677" s="77"/>
      <c r="E677" s="27">
        <f>SUM(E676)</f>
        <v>10</v>
      </c>
    </row>
    <row r="678" spans="1:5" s="23" customFormat="1" ht="25.5">
      <c r="A678" s="19" t="s">
        <v>222</v>
      </c>
      <c r="B678" s="20">
        <v>55150</v>
      </c>
      <c r="C678" s="21" t="s">
        <v>4407</v>
      </c>
      <c r="D678" s="20" t="s">
        <v>4408</v>
      </c>
      <c r="E678" s="29">
        <v>7.3</v>
      </c>
    </row>
    <row r="679" spans="1:5" s="23" customFormat="1" ht="25.5">
      <c r="A679" s="19" t="s">
        <v>222</v>
      </c>
      <c r="B679" s="20">
        <v>55151</v>
      </c>
      <c r="C679" s="21" t="s">
        <v>4409</v>
      </c>
      <c r="D679" s="20" t="s">
        <v>4408</v>
      </c>
      <c r="E679" s="29">
        <v>5.2</v>
      </c>
    </row>
    <row r="680" spans="1:5" s="26" customFormat="1" ht="12.75">
      <c r="A680" s="24"/>
      <c r="B680" s="75" t="s">
        <v>4410</v>
      </c>
      <c r="C680" s="76"/>
      <c r="D680" s="77"/>
      <c r="E680" s="27">
        <f>SUM(E678:E679)</f>
        <v>12.5</v>
      </c>
    </row>
    <row r="681" spans="1:5" s="23" customFormat="1" ht="12.75">
      <c r="A681" s="19" t="s">
        <v>222</v>
      </c>
      <c r="B681" s="20">
        <v>51905</v>
      </c>
      <c r="C681" s="21" t="s">
        <v>4411</v>
      </c>
      <c r="D681" s="20" t="s">
        <v>4412</v>
      </c>
      <c r="E681" s="29">
        <v>17.7</v>
      </c>
    </row>
    <row r="682" spans="1:5" s="23" customFormat="1" ht="12.75">
      <c r="A682" s="19" t="s">
        <v>222</v>
      </c>
      <c r="B682" s="20">
        <v>51910</v>
      </c>
      <c r="C682" s="21" t="s">
        <v>4413</v>
      </c>
      <c r="D682" s="20" t="s">
        <v>4412</v>
      </c>
      <c r="E682" s="29">
        <v>8.4</v>
      </c>
    </row>
    <row r="683" spans="1:5" s="23" customFormat="1" ht="12.75">
      <c r="A683" s="19" t="s">
        <v>222</v>
      </c>
      <c r="B683" s="20">
        <v>51913</v>
      </c>
      <c r="C683" s="21" t="s">
        <v>4414</v>
      </c>
      <c r="D683" s="20" t="s">
        <v>4412</v>
      </c>
      <c r="E683" s="29">
        <v>10</v>
      </c>
    </row>
    <row r="684" spans="1:5" s="23" customFormat="1" ht="25.5">
      <c r="A684" s="19" t="s">
        <v>222</v>
      </c>
      <c r="B684" s="20">
        <v>51915</v>
      </c>
      <c r="C684" s="21" t="s">
        <v>4415</v>
      </c>
      <c r="D684" s="20" t="s">
        <v>4412</v>
      </c>
      <c r="E684" s="29">
        <v>4</v>
      </c>
    </row>
    <row r="685" spans="1:5" s="23" customFormat="1" ht="12.75">
      <c r="A685" s="19" t="s">
        <v>222</v>
      </c>
      <c r="B685" s="20">
        <v>51920</v>
      </c>
      <c r="C685" s="21" t="s">
        <v>4416</v>
      </c>
      <c r="D685" s="20" t="s">
        <v>4412</v>
      </c>
      <c r="E685" s="29">
        <v>6.4</v>
      </c>
    </row>
    <row r="686" spans="1:5" s="23" customFormat="1" ht="12.75">
      <c r="A686" s="19" t="s">
        <v>222</v>
      </c>
      <c r="B686" s="20">
        <v>51925</v>
      </c>
      <c r="C686" s="21" t="s">
        <v>4417</v>
      </c>
      <c r="D686" s="20" t="s">
        <v>4412</v>
      </c>
      <c r="E686" s="29">
        <v>13.2</v>
      </c>
    </row>
    <row r="687" spans="1:5" s="26" customFormat="1" ht="12.75">
      <c r="A687" s="24"/>
      <c r="B687" s="75" t="s">
        <v>4418</v>
      </c>
      <c r="C687" s="76"/>
      <c r="D687" s="77"/>
      <c r="E687" s="27">
        <f>SUM(E681:E686)</f>
        <v>59.7</v>
      </c>
    </row>
    <row r="688" spans="1:5" s="23" customFormat="1" ht="12.75">
      <c r="A688" s="19" t="s">
        <v>222</v>
      </c>
      <c r="B688" s="20">
        <v>54108</v>
      </c>
      <c r="C688" s="21" t="s">
        <v>4419</v>
      </c>
      <c r="D688" s="20" t="s">
        <v>4420</v>
      </c>
      <c r="E688" s="29">
        <v>10.2</v>
      </c>
    </row>
    <row r="689" spans="1:5" s="23" customFormat="1" ht="12.75">
      <c r="A689" s="19" t="s">
        <v>222</v>
      </c>
      <c r="B689" s="20">
        <v>54109</v>
      </c>
      <c r="C689" s="21" t="s">
        <v>4421</v>
      </c>
      <c r="D689" s="20" t="s">
        <v>4420</v>
      </c>
      <c r="E689" s="29">
        <v>6</v>
      </c>
    </row>
    <row r="690" spans="1:5" s="23" customFormat="1" ht="12.75">
      <c r="A690" s="19" t="s">
        <v>222</v>
      </c>
      <c r="B690" s="20">
        <v>54110</v>
      </c>
      <c r="C690" s="21" t="s">
        <v>4422</v>
      </c>
      <c r="D690" s="20" t="s">
        <v>4420</v>
      </c>
      <c r="E690" s="29">
        <v>6.1</v>
      </c>
    </row>
    <row r="691" spans="1:5" s="23" customFormat="1" ht="12.75">
      <c r="A691" s="19" t="s">
        <v>222</v>
      </c>
      <c r="B691" s="20">
        <v>54111</v>
      </c>
      <c r="C691" s="21" t="s">
        <v>4423</v>
      </c>
      <c r="D691" s="20" t="s">
        <v>4420</v>
      </c>
      <c r="E691" s="29">
        <v>4.8</v>
      </c>
    </row>
    <row r="692" spans="1:5" s="23" customFormat="1" ht="12.75">
      <c r="A692" s="19" t="s">
        <v>222</v>
      </c>
      <c r="B692" s="20">
        <v>54112</v>
      </c>
      <c r="C692" s="21" t="s">
        <v>4424</v>
      </c>
      <c r="D692" s="20" t="s">
        <v>4420</v>
      </c>
      <c r="E692" s="29">
        <v>4.9</v>
      </c>
    </row>
    <row r="693" spans="1:5" s="23" customFormat="1" ht="25.5">
      <c r="A693" s="19" t="s">
        <v>222</v>
      </c>
      <c r="B693" s="20">
        <v>54113</v>
      </c>
      <c r="C693" s="21" t="s">
        <v>4425</v>
      </c>
      <c r="D693" s="20" t="s">
        <v>4420</v>
      </c>
      <c r="E693" s="29">
        <v>49.5</v>
      </c>
    </row>
    <row r="694" spans="1:5" s="23" customFormat="1" ht="25.5">
      <c r="A694" s="19" t="s">
        <v>222</v>
      </c>
      <c r="B694" s="20">
        <v>54114</v>
      </c>
      <c r="C694" s="21" t="s">
        <v>4426</v>
      </c>
      <c r="D694" s="20" t="s">
        <v>4420</v>
      </c>
      <c r="E694" s="29">
        <v>8.7</v>
      </c>
    </row>
    <row r="695" spans="1:5" s="23" customFormat="1" ht="12.75">
      <c r="A695" s="19" t="s">
        <v>222</v>
      </c>
      <c r="B695" s="20">
        <v>54115</v>
      </c>
      <c r="C695" s="21" t="s">
        <v>4427</v>
      </c>
      <c r="D695" s="20" t="s">
        <v>4420</v>
      </c>
      <c r="E695" s="29">
        <v>2.4</v>
      </c>
    </row>
    <row r="696" spans="1:5" s="23" customFormat="1" ht="12.75">
      <c r="A696" s="19" t="s">
        <v>222</v>
      </c>
      <c r="B696" s="20">
        <v>54116</v>
      </c>
      <c r="C696" s="21" t="s">
        <v>4428</v>
      </c>
      <c r="D696" s="20" t="s">
        <v>4420</v>
      </c>
      <c r="E696" s="29">
        <v>19.1</v>
      </c>
    </row>
    <row r="697" spans="1:5" s="23" customFormat="1" ht="12.75">
      <c r="A697" s="19" t="s">
        <v>222</v>
      </c>
      <c r="B697" s="20">
        <v>54117</v>
      </c>
      <c r="C697" s="21" t="s">
        <v>534</v>
      </c>
      <c r="D697" s="20" t="s">
        <v>4420</v>
      </c>
      <c r="E697" s="29">
        <v>8.3</v>
      </c>
    </row>
    <row r="698" spans="1:5" s="23" customFormat="1" ht="12.75">
      <c r="A698" s="19" t="s">
        <v>222</v>
      </c>
      <c r="B698" s="20">
        <v>54118</v>
      </c>
      <c r="C698" s="21" t="s">
        <v>535</v>
      </c>
      <c r="D698" s="20" t="s">
        <v>4420</v>
      </c>
      <c r="E698" s="29">
        <v>4.3</v>
      </c>
    </row>
    <row r="699" spans="1:5" s="23" customFormat="1" ht="12.75">
      <c r="A699" s="19" t="s">
        <v>222</v>
      </c>
      <c r="B699" s="20">
        <v>54119</v>
      </c>
      <c r="C699" s="21" t="s">
        <v>536</v>
      </c>
      <c r="D699" s="20" t="s">
        <v>4420</v>
      </c>
      <c r="E699" s="29">
        <v>13.5</v>
      </c>
    </row>
    <row r="700" spans="1:5" s="23" customFormat="1" ht="25.5">
      <c r="A700" s="19" t="s">
        <v>222</v>
      </c>
      <c r="B700" s="20">
        <v>54120</v>
      </c>
      <c r="C700" s="21" t="s">
        <v>537</v>
      </c>
      <c r="D700" s="20" t="s">
        <v>4420</v>
      </c>
      <c r="E700" s="29">
        <v>13.2</v>
      </c>
    </row>
    <row r="701" spans="1:5" s="23" customFormat="1" ht="25.5">
      <c r="A701" s="19" t="s">
        <v>222</v>
      </c>
      <c r="B701" s="20">
        <v>54121</v>
      </c>
      <c r="C701" s="21" t="s">
        <v>538</v>
      </c>
      <c r="D701" s="20" t="s">
        <v>4420</v>
      </c>
      <c r="E701" s="29">
        <v>40.4</v>
      </c>
    </row>
    <row r="702" spans="1:5" s="23" customFormat="1" ht="12.75">
      <c r="A702" s="19" t="s">
        <v>222</v>
      </c>
      <c r="B702" s="20">
        <v>54122</v>
      </c>
      <c r="C702" s="21" t="s">
        <v>539</v>
      </c>
      <c r="D702" s="20" t="s">
        <v>4420</v>
      </c>
      <c r="E702" s="29">
        <v>1.1</v>
      </c>
    </row>
    <row r="703" spans="1:5" s="23" customFormat="1" ht="25.5">
      <c r="A703" s="19" t="s">
        <v>222</v>
      </c>
      <c r="B703" s="20">
        <v>54124</v>
      </c>
      <c r="C703" s="21" t="s">
        <v>540</v>
      </c>
      <c r="D703" s="20" t="s">
        <v>4420</v>
      </c>
      <c r="E703" s="29">
        <v>2.3</v>
      </c>
    </row>
    <row r="704" spans="1:5" s="23" customFormat="1" ht="12.75">
      <c r="A704" s="19" t="s">
        <v>222</v>
      </c>
      <c r="B704" s="20">
        <v>54125</v>
      </c>
      <c r="C704" s="21" t="s">
        <v>541</v>
      </c>
      <c r="D704" s="20" t="s">
        <v>4420</v>
      </c>
      <c r="E704" s="29">
        <v>2.2</v>
      </c>
    </row>
    <row r="705" spans="1:5" s="26" customFormat="1" ht="12.75">
      <c r="A705" s="24"/>
      <c r="B705" s="75" t="s">
        <v>542</v>
      </c>
      <c r="C705" s="76"/>
      <c r="D705" s="77"/>
      <c r="E705" s="27">
        <f>SUM(E688:E704)</f>
        <v>197</v>
      </c>
    </row>
    <row r="706" spans="1:5" s="23" customFormat="1" ht="25.5">
      <c r="A706" s="19" t="s">
        <v>222</v>
      </c>
      <c r="B706" s="20">
        <v>51120</v>
      </c>
      <c r="C706" s="21" t="s">
        <v>543</v>
      </c>
      <c r="D706" s="20" t="s">
        <v>544</v>
      </c>
      <c r="E706" s="29">
        <v>15</v>
      </c>
    </row>
    <row r="707" spans="1:5" s="23" customFormat="1" ht="12.75">
      <c r="A707" s="19" t="s">
        <v>222</v>
      </c>
      <c r="B707" s="20">
        <v>51122</v>
      </c>
      <c r="C707" s="21" t="s">
        <v>545</v>
      </c>
      <c r="D707" s="20" t="s">
        <v>544</v>
      </c>
      <c r="E707" s="29">
        <v>15.7</v>
      </c>
    </row>
    <row r="708" spans="1:5" s="26" customFormat="1" ht="12.75">
      <c r="A708" s="24"/>
      <c r="B708" s="75" t="s">
        <v>546</v>
      </c>
      <c r="C708" s="76"/>
      <c r="D708" s="77"/>
      <c r="E708" s="27">
        <f>SUM(E706:E707)</f>
        <v>30.7</v>
      </c>
    </row>
    <row r="709" spans="1:5" s="23" customFormat="1" ht="25.5">
      <c r="A709" s="19" t="s">
        <v>222</v>
      </c>
      <c r="B709" s="20">
        <v>50835</v>
      </c>
      <c r="C709" s="21" t="s">
        <v>547</v>
      </c>
      <c r="D709" s="20" t="s">
        <v>548</v>
      </c>
      <c r="E709" s="29">
        <v>4.5</v>
      </c>
    </row>
    <row r="710" spans="1:5" s="23" customFormat="1" ht="25.5">
      <c r="A710" s="19" t="s">
        <v>222</v>
      </c>
      <c r="B710" s="20">
        <v>50840</v>
      </c>
      <c r="C710" s="21" t="s">
        <v>549</v>
      </c>
      <c r="D710" s="20" t="s">
        <v>548</v>
      </c>
      <c r="E710" s="29">
        <v>3.3</v>
      </c>
    </row>
    <row r="711" spans="1:5" s="26" customFormat="1" ht="12.75">
      <c r="A711" s="24"/>
      <c r="B711" s="75" t="s">
        <v>550</v>
      </c>
      <c r="C711" s="76"/>
      <c r="D711" s="77"/>
      <c r="E711" s="27">
        <f>SUM(E709:E710)</f>
        <v>7.8</v>
      </c>
    </row>
    <row r="712" spans="1:5" s="23" customFormat="1" ht="12.75">
      <c r="A712" s="19" t="s">
        <v>222</v>
      </c>
      <c r="B712" s="20">
        <v>51511</v>
      </c>
      <c r="C712" s="21" t="s">
        <v>551</v>
      </c>
      <c r="D712" s="20" t="s">
        <v>552</v>
      </c>
      <c r="E712" s="29">
        <v>21.6</v>
      </c>
    </row>
    <row r="713" spans="1:5" s="23" customFormat="1" ht="25.5">
      <c r="A713" s="19" t="s">
        <v>222</v>
      </c>
      <c r="B713" s="20">
        <v>51512</v>
      </c>
      <c r="C713" s="21" t="s">
        <v>2269</v>
      </c>
      <c r="D713" s="20" t="s">
        <v>552</v>
      </c>
      <c r="E713" s="29">
        <v>16.05</v>
      </c>
    </row>
    <row r="714" spans="1:5" s="23" customFormat="1" ht="12.75">
      <c r="A714" s="19" t="s">
        <v>222</v>
      </c>
      <c r="B714" s="20">
        <v>51513</v>
      </c>
      <c r="C714" s="21" t="s">
        <v>2270</v>
      </c>
      <c r="D714" s="20" t="s">
        <v>552</v>
      </c>
      <c r="E714" s="29">
        <v>12</v>
      </c>
    </row>
    <row r="715" spans="1:5" s="26" customFormat="1" ht="12.75">
      <c r="A715" s="24"/>
      <c r="B715" s="75" t="s">
        <v>2271</v>
      </c>
      <c r="C715" s="76"/>
      <c r="D715" s="77"/>
      <c r="E715" s="27">
        <f>SUM(E712:E714)</f>
        <v>49.650000000000006</v>
      </c>
    </row>
    <row r="716" spans="1:5" s="23" customFormat="1" ht="12.75">
      <c r="A716" s="19" t="s">
        <v>222</v>
      </c>
      <c r="B716" s="20">
        <v>50685</v>
      </c>
      <c r="C716" s="21" t="s">
        <v>2272</v>
      </c>
      <c r="D716" s="20" t="s">
        <v>2273</v>
      </c>
      <c r="E716" s="29">
        <v>6</v>
      </c>
    </row>
    <row r="717" spans="1:5" s="26" customFormat="1" ht="12.75">
      <c r="A717" s="24"/>
      <c r="B717" s="75" t="s">
        <v>2274</v>
      </c>
      <c r="C717" s="76"/>
      <c r="D717" s="77"/>
      <c r="E717" s="27">
        <f>SUM(E716)</f>
        <v>6</v>
      </c>
    </row>
    <row r="718" spans="1:5" s="23" customFormat="1" ht="25.5">
      <c r="A718" s="19" t="s">
        <v>222</v>
      </c>
      <c r="B718" s="20">
        <v>52883</v>
      </c>
      <c r="C718" s="21" t="s">
        <v>2275</v>
      </c>
      <c r="D718" s="20" t="s">
        <v>2276</v>
      </c>
      <c r="E718" s="29">
        <v>25.05</v>
      </c>
    </row>
    <row r="719" spans="1:5" s="23" customFormat="1" ht="12.75">
      <c r="A719" s="19" t="s">
        <v>222</v>
      </c>
      <c r="B719" s="20">
        <v>52884</v>
      </c>
      <c r="C719" s="21" t="s">
        <v>2277</v>
      </c>
      <c r="D719" s="20" t="s">
        <v>2278</v>
      </c>
      <c r="E719" s="29">
        <v>9</v>
      </c>
    </row>
    <row r="720" spans="1:5" s="23" customFormat="1" ht="12.75">
      <c r="A720" s="19" t="s">
        <v>222</v>
      </c>
      <c r="B720" s="20">
        <v>52886</v>
      </c>
      <c r="C720" s="21" t="s">
        <v>2279</v>
      </c>
      <c r="D720" s="20" t="s">
        <v>2278</v>
      </c>
      <c r="E720" s="29">
        <v>6</v>
      </c>
    </row>
    <row r="721" spans="1:5" s="23" customFormat="1" ht="25.5">
      <c r="A721" s="19" t="s">
        <v>222</v>
      </c>
      <c r="B721" s="20">
        <v>52887</v>
      </c>
      <c r="C721" s="21" t="s">
        <v>2280</v>
      </c>
      <c r="D721" s="20" t="s">
        <v>2278</v>
      </c>
      <c r="E721" s="29">
        <v>3.5</v>
      </c>
    </row>
    <row r="722" spans="1:5" s="26" customFormat="1" ht="12.75">
      <c r="A722" s="24"/>
      <c r="B722" s="75" t="s">
        <v>2281</v>
      </c>
      <c r="C722" s="76"/>
      <c r="D722" s="77"/>
      <c r="E722" s="27">
        <f>SUM(E718:E721)</f>
        <v>43.55</v>
      </c>
    </row>
    <row r="723" spans="1:5" s="23" customFormat="1" ht="25.5">
      <c r="A723" s="19" t="s">
        <v>222</v>
      </c>
      <c r="B723" s="20">
        <v>52100</v>
      </c>
      <c r="C723" s="21" t="s">
        <v>2282</v>
      </c>
      <c r="D723" s="20" t="s">
        <v>2283</v>
      </c>
      <c r="E723" s="29">
        <v>6.5</v>
      </c>
    </row>
    <row r="724" spans="1:5" s="23" customFormat="1" ht="12.75">
      <c r="A724" s="19" t="s">
        <v>222</v>
      </c>
      <c r="B724" s="20">
        <v>52101</v>
      </c>
      <c r="C724" s="21" t="s">
        <v>2284</v>
      </c>
      <c r="D724" s="20" t="s">
        <v>2283</v>
      </c>
      <c r="E724" s="29">
        <v>6.25</v>
      </c>
    </row>
    <row r="725" spans="1:5" s="23" customFormat="1" ht="25.5">
      <c r="A725" s="19" t="s">
        <v>222</v>
      </c>
      <c r="B725" s="20">
        <v>52102</v>
      </c>
      <c r="C725" s="21" t="s">
        <v>2285</v>
      </c>
      <c r="D725" s="20" t="s">
        <v>2283</v>
      </c>
      <c r="E725" s="29">
        <v>4.1</v>
      </c>
    </row>
    <row r="726" spans="1:5" s="23" customFormat="1" ht="12.75">
      <c r="A726" s="19" t="s">
        <v>222</v>
      </c>
      <c r="B726" s="20">
        <v>52103</v>
      </c>
      <c r="C726" s="21" t="s">
        <v>2286</v>
      </c>
      <c r="D726" s="20" t="s">
        <v>2283</v>
      </c>
      <c r="E726" s="29">
        <v>3</v>
      </c>
    </row>
    <row r="727" spans="1:5" s="26" customFormat="1" ht="12.75">
      <c r="A727" s="24"/>
      <c r="B727" s="75" t="s">
        <v>2287</v>
      </c>
      <c r="C727" s="76"/>
      <c r="D727" s="77"/>
      <c r="E727" s="27">
        <f>SUM(E723:E726)</f>
        <v>19.85</v>
      </c>
    </row>
    <row r="728" spans="1:5" s="23" customFormat="1" ht="12.75">
      <c r="A728" s="19" t="s">
        <v>222</v>
      </c>
      <c r="B728" s="20">
        <v>51225</v>
      </c>
      <c r="C728" s="21" t="s">
        <v>2288</v>
      </c>
      <c r="D728" s="20" t="s">
        <v>2289</v>
      </c>
      <c r="E728" s="29">
        <v>25.6</v>
      </c>
    </row>
    <row r="729" spans="1:5" s="26" customFormat="1" ht="12.75">
      <c r="A729" s="24"/>
      <c r="B729" s="75" t="s">
        <v>2290</v>
      </c>
      <c r="C729" s="76"/>
      <c r="D729" s="77"/>
      <c r="E729" s="27">
        <f>SUM(E728)</f>
        <v>25.6</v>
      </c>
    </row>
    <row r="730" spans="1:5" s="23" customFormat="1" ht="25.5">
      <c r="A730" s="19" t="s">
        <v>222</v>
      </c>
      <c r="B730" s="20">
        <v>50384</v>
      </c>
      <c r="C730" s="21" t="s">
        <v>2291</v>
      </c>
      <c r="D730" s="20" t="s">
        <v>2292</v>
      </c>
      <c r="E730" s="29">
        <v>5.05</v>
      </c>
    </row>
    <row r="731" spans="1:5" s="23" customFormat="1" ht="25.5">
      <c r="A731" s="19" t="s">
        <v>222</v>
      </c>
      <c r="B731" s="20">
        <v>50385</v>
      </c>
      <c r="C731" s="21" t="s">
        <v>2293</v>
      </c>
      <c r="D731" s="20" t="s">
        <v>2292</v>
      </c>
      <c r="E731" s="29">
        <v>3.4</v>
      </c>
    </row>
    <row r="732" spans="1:5" s="23" customFormat="1" ht="12.75">
      <c r="A732" s="19" t="s">
        <v>222</v>
      </c>
      <c r="B732" s="20">
        <v>50386</v>
      </c>
      <c r="C732" s="21" t="s">
        <v>2294</v>
      </c>
      <c r="D732" s="20" t="s">
        <v>2292</v>
      </c>
      <c r="E732" s="29">
        <v>6.85</v>
      </c>
    </row>
    <row r="733" spans="1:5" s="23" customFormat="1" ht="12.75">
      <c r="A733" s="19" t="s">
        <v>222</v>
      </c>
      <c r="B733" s="20">
        <v>50387</v>
      </c>
      <c r="C733" s="21" t="s">
        <v>2295</v>
      </c>
      <c r="D733" s="20" t="s">
        <v>2292</v>
      </c>
      <c r="E733" s="29">
        <v>1.8</v>
      </c>
    </row>
    <row r="734" spans="1:5" s="26" customFormat="1" ht="12.75">
      <c r="A734" s="24"/>
      <c r="B734" s="75" t="s">
        <v>2296</v>
      </c>
      <c r="C734" s="76"/>
      <c r="D734" s="77"/>
      <c r="E734" s="27">
        <f>SUM(E730:E733)</f>
        <v>17.099999999999998</v>
      </c>
    </row>
    <row r="735" spans="1:5" s="23" customFormat="1" ht="25.5">
      <c r="A735" s="19" t="s">
        <v>222</v>
      </c>
      <c r="B735" s="20">
        <v>54304</v>
      </c>
      <c r="C735" s="21" t="s">
        <v>2297</v>
      </c>
      <c r="D735" s="20" t="s">
        <v>2298</v>
      </c>
      <c r="E735" s="29">
        <v>9.6</v>
      </c>
    </row>
    <row r="736" spans="1:5" s="26" customFormat="1" ht="12.75">
      <c r="A736" s="24"/>
      <c r="B736" s="75" t="s">
        <v>2299</v>
      </c>
      <c r="C736" s="76"/>
      <c r="D736" s="77"/>
      <c r="E736" s="27">
        <f>SUM(E735)</f>
        <v>9.6</v>
      </c>
    </row>
    <row r="737" spans="1:5" s="23" customFormat="1" ht="25.5">
      <c r="A737" s="19" t="s">
        <v>222</v>
      </c>
      <c r="B737" s="20">
        <v>49502</v>
      </c>
      <c r="C737" s="21" t="s">
        <v>2300</v>
      </c>
      <c r="D737" s="20" t="s">
        <v>2301</v>
      </c>
      <c r="E737" s="29">
        <v>3.65</v>
      </c>
    </row>
    <row r="738" spans="1:5" s="26" customFormat="1" ht="12.75">
      <c r="A738" s="24"/>
      <c r="B738" s="75" t="s">
        <v>2302</v>
      </c>
      <c r="C738" s="76"/>
      <c r="D738" s="77"/>
      <c r="E738" s="27">
        <f>SUM(E737)</f>
        <v>3.65</v>
      </c>
    </row>
    <row r="739" spans="1:5" s="23" customFormat="1" ht="12.75">
      <c r="A739" s="19" t="s">
        <v>222</v>
      </c>
      <c r="B739" s="20">
        <v>55003</v>
      </c>
      <c r="C739" s="21" t="s">
        <v>2303</v>
      </c>
      <c r="D739" s="20" t="s">
        <v>2304</v>
      </c>
      <c r="E739" s="29">
        <v>11.5</v>
      </c>
    </row>
    <row r="740" spans="1:5" s="23" customFormat="1" ht="12.75">
      <c r="A740" s="19" t="s">
        <v>222</v>
      </c>
      <c r="B740" s="20">
        <v>55004</v>
      </c>
      <c r="C740" s="21" t="s">
        <v>2305</v>
      </c>
      <c r="D740" s="20" t="s">
        <v>2304</v>
      </c>
      <c r="E740" s="29">
        <v>9.45</v>
      </c>
    </row>
    <row r="741" spans="1:5" s="23" customFormat="1" ht="25.5">
      <c r="A741" s="19" t="s">
        <v>222</v>
      </c>
      <c r="B741" s="20">
        <v>55005</v>
      </c>
      <c r="C741" s="21" t="s">
        <v>2306</v>
      </c>
      <c r="D741" s="20" t="s">
        <v>2304</v>
      </c>
      <c r="E741" s="29">
        <v>6</v>
      </c>
    </row>
    <row r="742" spans="1:5" s="23" customFormat="1" ht="12.75">
      <c r="A742" s="19" t="s">
        <v>222</v>
      </c>
      <c r="B742" s="20">
        <v>55006</v>
      </c>
      <c r="C742" s="21" t="s">
        <v>2307</v>
      </c>
      <c r="D742" s="20" t="s">
        <v>2304</v>
      </c>
      <c r="E742" s="29">
        <v>8</v>
      </c>
    </row>
    <row r="743" spans="1:5" s="26" customFormat="1" ht="12.75">
      <c r="A743" s="24"/>
      <c r="B743" s="75" t="s">
        <v>2308</v>
      </c>
      <c r="C743" s="76"/>
      <c r="D743" s="77"/>
      <c r="E743" s="27">
        <f>SUM(E739:E742)</f>
        <v>34.95</v>
      </c>
    </row>
    <row r="744" spans="1:5" s="23" customFormat="1" ht="25.5">
      <c r="A744" s="19" t="s">
        <v>222</v>
      </c>
      <c r="B744" s="20">
        <v>52600</v>
      </c>
      <c r="C744" s="21" t="s">
        <v>2309</v>
      </c>
      <c r="D744" s="20" t="s">
        <v>2310</v>
      </c>
      <c r="E744" s="29">
        <v>12</v>
      </c>
    </row>
    <row r="745" spans="1:5" s="26" customFormat="1" ht="12.75">
      <c r="A745" s="24"/>
      <c r="B745" s="75" t="s">
        <v>2311</v>
      </c>
      <c r="C745" s="76"/>
      <c r="D745" s="77"/>
      <c r="E745" s="27">
        <f>SUM(E744)</f>
        <v>12</v>
      </c>
    </row>
    <row r="746" spans="1:5" s="23" customFormat="1" ht="25.5">
      <c r="A746" s="19" t="s">
        <v>222</v>
      </c>
      <c r="B746" s="20">
        <v>54916</v>
      </c>
      <c r="C746" s="21" t="s">
        <v>2312</v>
      </c>
      <c r="D746" s="20" t="s">
        <v>2313</v>
      </c>
      <c r="E746" s="29">
        <v>9.8</v>
      </c>
    </row>
    <row r="747" spans="1:5" s="23" customFormat="1" ht="25.5">
      <c r="A747" s="19" t="s">
        <v>222</v>
      </c>
      <c r="B747" s="20">
        <v>54917</v>
      </c>
      <c r="C747" s="21" t="s">
        <v>2314</v>
      </c>
      <c r="D747" s="20" t="s">
        <v>2313</v>
      </c>
      <c r="E747" s="29">
        <v>5</v>
      </c>
    </row>
    <row r="748" spans="1:5" s="26" customFormat="1" ht="12.75">
      <c r="A748" s="24"/>
      <c r="B748" s="75" t="s">
        <v>2315</v>
      </c>
      <c r="C748" s="76"/>
      <c r="D748" s="77"/>
      <c r="E748" s="27">
        <f>SUM(E746:E747)</f>
        <v>14.8</v>
      </c>
    </row>
    <row r="749" spans="1:5" s="23" customFormat="1" ht="25.5">
      <c r="A749" s="19" t="s">
        <v>222</v>
      </c>
      <c r="B749" s="20">
        <v>52981</v>
      </c>
      <c r="C749" s="21" t="s">
        <v>2316</v>
      </c>
      <c r="D749" s="20" t="s">
        <v>2317</v>
      </c>
      <c r="E749" s="29">
        <v>5</v>
      </c>
    </row>
    <row r="750" spans="1:5" s="23" customFormat="1" ht="12.75">
      <c r="A750" s="19" t="s">
        <v>222</v>
      </c>
      <c r="B750" s="20">
        <v>52985</v>
      </c>
      <c r="C750" s="21" t="s">
        <v>2318</v>
      </c>
      <c r="D750" s="20" t="s">
        <v>2317</v>
      </c>
      <c r="E750" s="29">
        <v>9</v>
      </c>
    </row>
    <row r="751" spans="1:5" s="23" customFormat="1" ht="25.5">
      <c r="A751" s="19" t="s">
        <v>222</v>
      </c>
      <c r="B751" s="20">
        <v>52986</v>
      </c>
      <c r="C751" s="21" t="s">
        <v>2319</v>
      </c>
      <c r="D751" s="20" t="s">
        <v>2317</v>
      </c>
      <c r="E751" s="29">
        <v>1</v>
      </c>
    </row>
    <row r="752" spans="1:5" s="26" customFormat="1" ht="12.75">
      <c r="A752" s="24"/>
      <c r="B752" s="75" t="s">
        <v>2320</v>
      </c>
      <c r="C752" s="76"/>
      <c r="D752" s="77"/>
      <c r="E752" s="27">
        <f>SUM(E749:E751)</f>
        <v>15</v>
      </c>
    </row>
    <row r="753" spans="1:5" s="23" customFormat="1" ht="12.75">
      <c r="A753" s="19" t="s">
        <v>222</v>
      </c>
      <c r="B753" s="20">
        <v>54549</v>
      </c>
      <c r="C753" s="21" t="s">
        <v>2321</v>
      </c>
      <c r="D753" s="20" t="s">
        <v>2322</v>
      </c>
      <c r="E753" s="29">
        <v>4</v>
      </c>
    </row>
    <row r="754" spans="1:5" s="23" customFormat="1" ht="12.75">
      <c r="A754" s="19" t="s">
        <v>222</v>
      </c>
      <c r="B754" s="20">
        <v>54552</v>
      </c>
      <c r="C754" s="21" t="s">
        <v>2323</v>
      </c>
      <c r="D754" s="20" t="s">
        <v>2322</v>
      </c>
      <c r="E754" s="29">
        <v>5.3</v>
      </c>
    </row>
    <row r="755" spans="1:5" s="26" customFormat="1" ht="12.75">
      <c r="A755" s="24"/>
      <c r="B755" s="75" t="s">
        <v>2324</v>
      </c>
      <c r="C755" s="76"/>
      <c r="D755" s="77"/>
      <c r="E755" s="27">
        <f>SUM(E753:E754)</f>
        <v>9.3</v>
      </c>
    </row>
    <row r="756" spans="1:5" s="23" customFormat="1" ht="12.75">
      <c r="A756" s="19" t="s">
        <v>222</v>
      </c>
      <c r="B756" s="20">
        <v>51413</v>
      </c>
      <c r="C756" s="21" t="s">
        <v>0</v>
      </c>
      <c r="D756" s="20" t="s">
        <v>1</v>
      </c>
      <c r="E756" s="29">
        <v>6</v>
      </c>
    </row>
    <row r="757" spans="1:5" s="23" customFormat="1" ht="38.25">
      <c r="A757" s="19" t="s">
        <v>222</v>
      </c>
      <c r="B757" s="20">
        <v>51414</v>
      </c>
      <c r="C757" s="21" t="s">
        <v>2</v>
      </c>
      <c r="D757" s="20" t="s">
        <v>1</v>
      </c>
      <c r="E757" s="29">
        <v>3</v>
      </c>
    </row>
    <row r="758" spans="1:5" s="23" customFormat="1" ht="25.5">
      <c r="A758" s="19" t="s">
        <v>222</v>
      </c>
      <c r="B758" s="20">
        <v>51416</v>
      </c>
      <c r="C758" s="21" t="s">
        <v>3</v>
      </c>
      <c r="D758" s="20" t="s">
        <v>1</v>
      </c>
      <c r="E758" s="29">
        <v>2.6</v>
      </c>
    </row>
    <row r="759" spans="1:5" s="23" customFormat="1" ht="12.75">
      <c r="A759" s="19" t="s">
        <v>222</v>
      </c>
      <c r="B759" s="20">
        <v>51420</v>
      </c>
      <c r="C759" s="21" t="s">
        <v>4</v>
      </c>
      <c r="D759" s="20" t="s">
        <v>1</v>
      </c>
      <c r="E759" s="29">
        <v>7.6</v>
      </c>
    </row>
    <row r="760" spans="1:5" s="26" customFormat="1" ht="12.75">
      <c r="A760" s="24"/>
      <c r="B760" s="75" t="s">
        <v>5</v>
      </c>
      <c r="C760" s="76"/>
      <c r="D760" s="77"/>
      <c r="E760" s="27">
        <f>SUM(E756:E759)</f>
        <v>19.2</v>
      </c>
    </row>
    <row r="761" spans="1:5" s="23" customFormat="1" ht="12.75">
      <c r="A761" s="19" t="s">
        <v>222</v>
      </c>
      <c r="B761" s="20">
        <v>54953</v>
      </c>
      <c r="C761" s="21" t="s">
        <v>6</v>
      </c>
      <c r="D761" s="20" t="s">
        <v>7</v>
      </c>
      <c r="E761" s="29">
        <v>4</v>
      </c>
    </row>
    <row r="762" spans="1:5" s="23" customFormat="1" ht="12.75">
      <c r="A762" s="19" t="s">
        <v>222</v>
      </c>
      <c r="B762" s="20">
        <v>54954</v>
      </c>
      <c r="C762" s="21" t="s">
        <v>8</v>
      </c>
      <c r="D762" s="20" t="s">
        <v>7</v>
      </c>
      <c r="E762" s="29">
        <v>3</v>
      </c>
    </row>
    <row r="763" spans="1:5" s="23" customFormat="1" ht="12.75">
      <c r="A763" s="19" t="s">
        <v>222</v>
      </c>
      <c r="B763" s="20">
        <v>54955</v>
      </c>
      <c r="C763" s="21" t="s">
        <v>9</v>
      </c>
      <c r="D763" s="20" t="s">
        <v>7</v>
      </c>
      <c r="E763" s="29">
        <v>9.3</v>
      </c>
    </row>
    <row r="764" spans="1:5" s="23" customFormat="1" ht="12.75">
      <c r="A764" s="19" t="s">
        <v>222</v>
      </c>
      <c r="B764" s="20">
        <v>54956</v>
      </c>
      <c r="C764" s="21" t="s">
        <v>10</v>
      </c>
      <c r="D764" s="20" t="s">
        <v>7</v>
      </c>
      <c r="E764" s="29">
        <v>4</v>
      </c>
    </row>
    <row r="765" spans="1:5" s="23" customFormat="1" ht="12.75">
      <c r="A765" s="19" t="s">
        <v>222</v>
      </c>
      <c r="B765" s="20">
        <v>54957</v>
      </c>
      <c r="C765" s="21" t="s">
        <v>11</v>
      </c>
      <c r="D765" s="20" t="s">
        <v>7</v>
      </c>
      <c r="E765" s="29">
        <v>5</v>
      </c>
    </row>
    <row r="766" spans="1:5" s="23" customFormat="1" ht="25.5">
      <c r="A766" s="19" t="s">
        <v>222</v>
      </c>
      <c r="B766" s="20">
        <v>54958</v>
      </c>
      <c r="C766" s="21" t="s">
        <v>12</v>
      </c>
      <c r="D766" s="20" t="s">
        <v>7</v>
      </c>
      <c r="E766" s="29">
        <v>1.7</v>
      </c>
    </row>
    <row r="767" spans="1:5" s="23" customFormat="1" ht="25.5">
      <c r="A767" s="19" t="s">
        <v>222</v>
      </c>
      <c r="B767" s="20">
        <v>54959</v>
      </c>
      <c r="C767" s="21" t="s">
        <v>13</v>
      </c>
      <c r="D767" s="20" t="s">
        <v>7</v>
      </c>
      <c r="E767" s="29">
        <v>3</v>
      </c>
    </row>
    <row r="768" spans="1:5" s="23" customFormat="1" ht="12.75">
      <c r="A768" s="19" t="s">
        <v>222</v>
      </c>
      <c r="B768" s="20">
        <v>54960</v>
      </c>
      <c r="C768" s="21" t="s">
        <v>14</v>
      </c>
      <c r="D768" s="20" t="s">
        <v>7</v>
      </c>
      <c r="E768" s="29">
        <v>15.1</v>
      </c>
    </row>
    <row r="769" spans="1:5" s="26" customFormat="1" ht="12.75">
      <c r="A769" s="24"/>
      <c r="B769" s="75" t="s">
        <v>15</v>
      </c>
      <c r="C769" s="76"/>
      <c r="D769" s="77"/>
      <c r="E769" s="27">
        <f>SUM(E761:E768)</f>
        <v>45.1</v>
      </c>
    </row>
    <row r="770" spans="1:5" s="23" customFormat="1" ht="38.25">
      <c r="A770" s="19" t="s">
        <v>222</v>
      </c>
      <c r="B770" s="20">
        <v>54504</v>
      </c>
      <c r="C770" s="21" t="s">
        <v>16</v>
      </c>
      <c r="D770" s="20" t="s">
        <v>17</v>
      </c>
      <c r="E770" s="29">
        <v>29</v>
      </c>
    </row>
    <row r="771" spans="1:5" s="23" customFormat="1" ht="12.75">
      <c r="A771" s="19" t="s">
        <v>222</v>
      </c>
      <c r="B771" s="20">
        <v>54505</v>
      </c>
      <c r="C771" s="21" t="s">
        <v>18</v>
      </c>
      <c r="D771" s="20" t="s">
        <v>17</v>
      </c>
      <c r="E771" s="29">
        <v>3.9</v>
      </c>
    </row>
    <row r="772" spans="1:5" s="23" customFormat="1" ht="12.75">
      <c r="A772" s="19" t="s">
        <v>222</v>
      </c>
      <c r="B772" s="20">
        <v>54506</v>
      </c>
      <c r="C772" s="21" t="s">
        <v>19</v>
      </c>
      <c r="D772" s="20" t="s">
        <v>17</v>
      </c>
      <c r="E772" s="29">
        <v>16.8</v>
      </c>
    </row>
    <row r="773" spans="1:5" s="26" customFormat="1" ht="12.75">
      <c r="A773" s="24"/>
      <c r="B773" s="75" t="s">
        <v>20</v>
      </c>
      <c r="C773" s="76"/>
      <c r="D773" s="77"/>
      <c r="E773" s="27">
        <f>SUM(E770:E772)</f>
        <v>49.7</v>
      </c>
    </row>
    <row r="774" spans="1:5" s="23" customFormat="1" ht="12.75">
      <c r="A774" s="19" t="s">
        <v>222</v>
      </c>
      <c r="B774" s="20">
        <v>54357</v>
      </c>
      <c r="C774" s="21" t="s">
        <v>21</v>
      </c>
      <c r="D774" s="20" t="s">
        <v>22</v>
      </c>
      <c r="E774" s="29">
        <v>8.65</v>
      </c>
    </row>
    <row r="775" spans="1:5" s="23" customFormat="1" ht="12.75">
      <c r="A775" s="19" t="s">
        <v>222</v>
      </c>
      <c r="B775" s="20">
        <v>54358</v>
      </c>
      <c r="C775" s="21" t="s">
        <v>23</v>
      </c>
      <c r="D775" s="20" t="s">
        <v>22</v>
      </c>
      <c r="E775" s="29">
        <v>7.7</v>
      </c>
    </row>
    <row r="776" spans="1:5" s="26" customFormat="1" ht="12.75">
      <c r="A776" s="24"/>
      <c r="B776" s="75" t="s">
        <v>24</v>
      </c>
      <c r="C776" s="76"/>
      <c r="D776" s="77"/>
      <c r="E776" s="27">
        <f>SUM(E774:E775)</f>
        <v>16.35</v>
      </c>
    </row>
    <row r="777" spans="1:5" s="23" customFormat="1" ht="25.5">
      <c r="A777" s="19" t="s">
        <v>222</v>
      </c>
      <c r="B777" s="20">
        <v>53085</v>
      </c>
      <c r="C777" s="21" t="s">
        <v>25</v>
      </c>
      <c r="D777" s="20" t="s">
        <v>26</v>
      </c>
      <c r="E777" s="29">
        <v>13.4</v>
      </c>
    </row>
    <row r="778" spans="1:5" s="23" customFormat="1" ht="25.5">
      <c r="A778" s="19" t="s">
        <v>222</v>
      </c>
      <c r="B778" s="20">
        <v>53086</v>
      </c>
      <c r="C778" s="21" t="s">
        <v>27</v>
      </c>
      <c r="D778" s="20" t="s">
        <v>26</v>
      </c>
      <c r="E778" s="29">
        <v>3.7</v>
      </c>
    </row>
    <row r="779" spans="1:5" s="23" customFormat="1" ht="25.5">
      <c r="A779" s="19" t="s">
        <v>222</v>
      </c>
      <c r="B779" s="20">
        <v>53087</v>
      </c>
      <c r="C779" s="21" t="s">
        <v>28</v>
      </c>
      <c r="D779" s="20" t="s">
        <v>26</v>
      </c>
      <c r="E779" s="29">
        <v>3.7</v>
      </c>
    </row>
    <row r="780" spans="1:5" s="23" customFormat="1" ht="25.5">
      <c r="A780" s="19" t="s">
        <v>222</v>
      </c>
      <c r="B780" s="20">
        <v>53090</v>
      </c>
      <c r="C780" s="21" t="s">
        <v>29</v>
      </c>
      <c r="D780" s="20" t="s">
        <v>26</v>
      </c>
      <c r="E780" s="29">
        <v>5</v>
      </c>
    </row>
    <row r="781" spans="1:5" s="23" customFormat="1" ht="25.5">
      <c r="A781" s="19" t="s">
        <v>222</v>
      </c>
      <c r="B781" s="20">
        <v>53091</v>
      </c>
      <c r="C781" s="21" t="s">
        <v>30</v>
      </c>
      <c r="D781" s="20" t="s">
        <v>26</v>
      </c>
      <c r="E781" s="29">
        <v>6.6</v>
      </c>
    </row>
    <row r="782" spans="1:5" s="23" customFormat="1" ht="25.5">
      <c r="A782" s="19" t="s">
        <v>222</v>
      </c>
      <c r="B782" s="20">
        <v>53092</v>
      </c>
      <c r="C782" s="21" t="s">
        <v>31</v>
      </c>
      <c r="D782" s="20" t="s">
        <v>26</v>
      </c>
      <c r="E782" s="29">
        <v>3.1</v>
      </c>
    </row>
    <row r="783" spans="1:5" s="23" customFormat="1" ht="25.5">
      <c r="A783" s="19" t="s">
        <v>222</v>
      </c>
      <c r="B783" s="20">
        <v>53093</v>
      </c>
      <c r="C783" s="21" t="s">
        <v>32</v>
      </c>
      <c r="D783" s="20" t="s">
        <v>26</v>
      </c>
      <c r="E783" s="29">
        <v>10</v>
      </c>
    </row>
    <row r="784" spans="1:5" s="23" customFormat="1" ht="12.75">
      <c r="A784" s="19" t="s">
        <v>222</v>
      </c>
      <c r="B784" s="20">
        <v>53094</v>
      </c>
      <c r="C784" s="21" t="s">
        <v>33</v>
      </c>
      <c r="D784" s="20" t="s">
        <v>26</v>
      </c>
      <c r="E784" s="29">
        <v>2.4</v>
      </c>
    </row>
    <row r="785" spans="1:5" s="23" customFormat="1" ht="25.5">
      <c r="A785" s="19" t="s">
        <v>222</v>
      </c>
      <c r="B785" s="20">
        <v>53095</v>
      </c>
      <c r="C785" s="21" t="s">
        <v>34</v>
      </c>
      <c r="D785" s="20" t="s">
        <v>26</v>
      </c>
      <c r="E785" s="29">
        <v>6.9</v>
      </c>
    </row>
    <row r="786" spans="1:5" s="23" customFormat="1" ht="12.75">
      <c r="A786" s="19" t="s">
        <v>222</v>
      </c>
      <c r="B786" s="20">
        <v>53096</v>
      </c>
      <c r="C786" s="21" t="s">
        <v>35</v>
      </c>
      <c r="D786" s="20" t="s">
        <v>26</v>
      </c>
      <c r="E786" s="29">
        <v>2</v>
      </c>
    </row>
    <row r="787" spans="1:5" s="23" customFormat="1" ht="25.5">
      <c r="A787" s="19" t="s">
        <v>222</v>
      </c>
      <c r="B787" s="20">
        <v>53097</v>
      </c>
      <c r="C787" s="21" t="s">
        <v>36</v>
      </c>
      <c r="D787" s="20" t="s">
        <v>26</v>
      </c>
      <c r="E787" s="29">
        <v>6.7</v>
      </c>
    </row>
    <row r="788" spans="1:5" s="23" customFormat="1" ht="38.25">
      <c r="A788" s="19" t="s">
        <v>222</v>
      </c>
      <c r="B788" s="20">
        <v>53098</v>
      </c>
      <c r="C788" s="21" t="s">
        <v>37</v>
      </c>
      <c r="D788" s="20" t="s">
        <v>26</v>
      </c>
      <c r="E788" s="29">
        <v>3</v>
      </c>
    </row>
    <row r="789" spans="1:5" s="23" customFormat="1" ht="25.5">
      <c r="A789" s="19" t="s">
        <v>222</v>
      </c>
      <c r="B789" s="20">
        <v>53099</v>
      </c>
      <c r="C789" s="21" t="s">
        <v>38</v>
      </c>
      <c r="D789" s="20" t="s">
        <v>26</v>
      </c>
      <c r="E789" s="29">
        <v>4.5</v>
      </c>
    </row>
    <row r="790" spans="1:5" s="23" customFormat="1" ht="12.75">
      <c r="A790" s="19" t="s">
        <v>222</v>
      </c>
      <c r="B790" s="20">
        <v>53100</v>
      </c>
      <c r="C790" s="21" t="s">
        <v>39</v>
      </c>
      <c r="D790" s="20" t="s">
        <v>26</v>
      </c>
      <c r="E790" s="29">
        <v>15</v>
      </c>
    </row>
    <row r="791" spans="1:5" s="23" customFormat="1" ht="25.5">
      <c r="A791" s="19" t="s">
        <v>222</v>
      </c>
      <c r="B791" s="20">
        <v>53101</v>
      </c>
      <c r="C791" s="21" t="s">
        <v>40</v>
      </c>
      <c r="D791" s="20" t="s">
        <v>26</v>
      </c>
      <c r="E791" s="29">
        <v>4.5</v>
      </c>
    </row>
    <row r="792" spans="1:5" s="23" customFormat="1" ht="25.5">
      <c r="A792" s="19" t="s">
        <v>222</v>
      </c>
      <c r="B792" s="20">
        <v>53102</v>
      </c>
      <c r="C792" s="21" t="s">
        <v>41</v>
      </c>
      <c r="D792" s="20" t="s">
        <v>26</v>
      </c>
      <c r="E792" s="29">
        <v>2.1</v>
      </c>
    </row>
    <row r="793" spans="1:5" s="23" customFormat="1" ht="12.75">
      <c r="A793" s="19" t="s">
        <v>222</v>
      </c>
      <c r="B793" s="20">
        <v>53105</v>
      </c>
      <c r="C793" s="21" t="s">
        <v>42</v>
      </c>
      <c r="D793" s="20" t="s">
        <v>26</v>
      </c>
      <c r="E793" s="29">
        <v>7.5</v>
      </c>
    </row>
    <row r="794" spans="1:5" s="33" customFormat="1" ht="12.75">
      <c r="A794" s="72"/>
      <c r="B794" s="75" t="s">
        <v>43</v>
      </c>
      <c r="C794" s="76"/>
      <c r="D794" s="77"/>
      <c r="E794" s="27">
        <f>SUM(E777:E793)</f>
        <v>100.1</v>
      </c>
    </row>
    <row r="795" spans="1:5" s="23" customFormat="1" ht="25.5">
      <c r="A795" s="19" t="s">
        <v>222</v>
      </c>
      <c r="B795" s="20">
        <v>51805</v>
      </c>
      <c r="C795" s="21" t="s">
        <v>44</v>
      </c>
      <c r="D795" s="20" t="s">
        <v>45</v>
      </c>
      <c r="E795" s="29">
        <v>11.7</v>
      </c>
    </row>
    <row r="796" spans="1:5" s="23" customFormat="1" ht="25.5">
      <c r="A796" s="19" t="s">
        <v>222</v>
      </c>
      <c r="B796" s="20">
        <v>51806</v>
      </c>
      <c r="C796" s="21" t="s">
        <v>46</v>
      </c>
      <c r="D796" s="20" t="s">
        <v>45</v>
      </c>
      <c r="E796" s="29">
        <v>2.6</v>
      </c>
    </row>
    <row r="797" spans="1:5" s="23" customFormat="1" ht="25.5">
      <c r="A797" s="19" t="s">
        <v>222</v>
      </c>
      <c r="B797" s="20">
        <v>51807</v>
      </c>
      <c r="C797" s="21" t="s">
        <v>47</v>
      </c>
      <c r="D797" s="20" t="s">
        <v>45</v>
      </c>
      <c r="E797" s="29">
        <v>8.7</v>
      </c>
    </row>
    <row r="798" spans="1:5" s="26" customFormat="1" ht="12.75">
      <c r="A798" s="24"/>
      <c r="B798" s="75" t="s">
        <v>48</v>
      </c>
      <c r="C798" s="76"/>
      <c r="D798" s="77"/>
      <c r="E798" s="27">
        <f>SUM(E795:E797)</f>
        <v>23</v>
      </c>
    </row>
    <row r="799" spans="1:5" s="23" customFormat="1" ht="12.75">
      <c r="A799" s="19" t="s">
        <v>222</v>
      </c>
      <c r="B799" s="20">
        <v>51365</v>
      </c>
      <c r="C799" s="21" t="s">
        <v>49</v>
      </c>
      <c r="D799" s="20" t="s">
        <v>50</v>
      </c>
      <c r="E799" s="29">
        <v>5.3</v>
      </c>
    </row>
    <row r="800" spans="1:5" s="26" customFormat="1" ht="12.75">
      <c r="A800" s="24"/>
      <c r="B800" s="75" t="s">
        <v>51</v>
      </c>
      <c r="C800" s="76"/>
      <c r="D800" s="77"/>
      <c r="E800" s="27">
        <f>SUM(E799)</f>
        <v>5.3</v>
      </c>
    </row>
    <row r="801" spans="1:5" s="23" customFormat="1" ht="25.5">
      <c r="A801" s="19" t="s">
        <v>222</v>
      </c>
      <c r="B801" s="20">
        <v>53425</v>
      </c>
      <c r="C801" s="21" t="s">
        <v>52</v>
      </c>
      <c r="D801" s="20" t="s">
        <v>53</v>
      </c>
      <c r="E801" s="29">
        <v>10.6</v>
      </c>
    </row>
    <row r="802" spans="1:5" s="23" customFormat="1" ht="25.5">
      <c r="A802" s="19" t="s">
        <v>222</v>
      </c>
      <c r="B802" s="20">
        <v>53426</v>
      </c>
      <c r="C802" s="21" t="s">
        <v>54</v>
      </c>
      <c r="D802" s="20" t="s">
        <v>53</v>
      </c>
      <c r="E802" s="29">
        <v>6.5</v>
      </c>
    </row>
    <row r="803" spans="1:5" s="23" customFormat="1" ht="38.25">
      <c r="A803" s="19" t="s">
        <v>222</v>
      </c>
      <c r="B803" s="20">
        <v>53427</v>
      </c>
      <c r="C803" s="21" t="s">
        <v>55</v>
      </c>
      <c r="D803" s="20" t="s">
        <v>53</v>
      </c>
      <c r="E803" s="29">
        <v>8.2</v>
      </c>
    </row>
    <row r="804" spans="1:5" s="23" customFormat="1" ht="12.75">
      <c r="A804" s="19" t="s">
        <v>222</v>
      </c>
      <c r="B804" s="20">
        <v>53428</v>
      </c>
      <c r="C804" s="21" t="s">
        <v>56</v>
      </c>
      <c r="D804" s="20" t="s">
        <v>53</v>
      </c>
      <c r="E804" s="29">
        <v>7</v>
      </c>
    </row>
    <row r="805" spans="1:5" s="26" customFormat="1" ht="12.75">
      <c r="A805" s="24"/>
      <c r="B805" s="75" t="s">
        <v>57</v>
      </c>
      <c r="C805" s="76"/>
      <c r="D805" s="77"/>
      <c r="E805" s="27">
        <f>SUM(E801:E804)</f>
        <v>32.3</v>
      </c>
    </row>
    <row r="806" spans="1:5" s="23" customFormat="1" ht="12.75">
      <c r="A806" s="19" t="s">
        <v>222</v>
      </c>
      <c r="B806" s="20">
        <v>54803</v>
      </c>
      <c r="C806" s="21" t="s">
        <v>58</v>
      </c>
      <c r="D806" s="20" t="s">
        <v>59</v>
      </c>
      <c r="E806" s="29">
        <v>7</v>
      </c>
    </row>
    <row r="807" spans="1:5" s="26" customFormat="1" ht="12.75">
      <c r="A807" s="24"/>
      <c r="B807" s="75" t="s">
        <v>60</v>
      </c>
      <c r="C807" s="76"/>
      <c r="D807" s="77"/>
      <c r="E807" s="27">
        <f>SUM(E806)</f>
        <v>7</v>
      </c>
    </row>
    <row r="808" spans="1:5" s="23" customFormat="1" ht="25.5">
      <c r="A808" s="19" t="s">
        <v>222</v>
      </c>
      <c r="B808" s="20">
        <v>52344</v>
      </c>
      <c r="C808" s="21" t="s">
        <v>61</v>
      </c>
      <c r="D808" s="20" t="s">
        <v>62</v>
      </c>
      <c r="E808" s="29">
        <v>14</v>
      </c>
    </row>
    <row r="809" spans="1:5" s="23" customFormat="1" ht="25.5">
      <c r="A809" s="19" t="s">
        <v>222</v>
      </c>
      <c r="B809" s="20">
        <v>52345</v>
      </c>
      <c r="C809" s="21" t="s">
        <v>63</v>
      </c>
      <c r="D809" s="20" t="s">
        <v>62</v>
      </c>
      <c r="E809" s="29">
        <v>7.3</v>
      </c>
    </row>
    <row r="810" spans="1:5" s="23" customFormat="1" ht="25.5">
      <c r="A810" s="19" t="s">
        <v>222</v>
      </c>
      <c r="B810" s="20">
        <v>52346</v>
      </c>
      <c r="C810" s="21" t="s">
        <v>64</v>
      </c>
      <c r="D810" s="20" t="s">
        <v>62</v>
      </c>
      <c r="E810" s="29">
        <v>15.4</v>
      </c>
    </row>
    <row r="811" spans="1:5" s="23" customFormat="1" ht="12.75">
      <c r="A811" s="19" t="s">
        <v>222</v>
      </c>
      <c r="B811" s="20">
        <v>52347</v>
      </c>
      <c r="C811" s="21" t="s">
        <v>65</v>
      </c>
      <c r="D811" s="20" t="s">
        <v>62</v>
      </c>
      <c r="E811" s="29">
        <v>6.1</v>
      </c>
    </row>
    <row r="812" spans="1:5" s="23" customFormat="1" ht="25.5">
      <c r="A812" s="19" t="s">
        <v>222</v>
      </c>
      <c r="B812" s="20">
        <v>52348</v>
      </c>
      <c r="C812" s="21" t="s">
        <v>66</v>
      </c>
      <c r="D812" s="20" t="s">
        <v>62</v>
      </c>
      <c r="E812" s="29">
        <v>3.6</v>
      </c>
    </row>
    <row r="813" spans="1:5" s="23" customFormat="1" ht="25.5">
      <c r="A813" s="19" t="s">
        <v>222</v>
      </c>
      <c r="B813" s="20">
        <v>52349</v>
      </c>
      <c r="C813" s="21" t="s">
        <v>67</v>
      </c>
      <c r="D813" s="20" t="s">
        <v>62</v>
      </c>
      <c r="E813" s="29">
        <v>9.3</v>
      </c>
    </row>
    <row r="814" spans="1:5" s="23" customFormat="1" ht="12.75">
      <c r="A814" s="19" t="s">
        <v>222</v>
      </c>
      <c r="B814" s="20">
        <v>52350</v>
      </c>
      <c r="C814" s="21" t="s">
        <v>68</v>
      </c>
      <c r="D814" s="20" t="s">
        <v>62</v>
      </c>
      <c r="E814" s="29">
        <v>4.7</v>
      </c>
    </row>
    <row r="815" spans="1:5" s="23" customFormat="1" ht="25.5">
      <c r="A815" s="19" t="s">
        <v>222</v>
      </c>
      <c r="B815" s="20">
        <v>52351</v>
      </c>
      <c r="C815" s="21" t="s">
        <v>69</v>
      </c>
      <c r="D815" s="20" t="s">
        <v>62</v>
      </c>
      <c r="E815" s="29">
        <v>6.5</v>
      </c>
    </row>
    <row r="816" spans="1:5" s="26" customFormat="1" ht="12.75">
      <c r="A816" s="24"/>
      <c r="B816" s="75" t="s">
        <v>70</v>
      </c>
      <c r="C816" s="76"/>
      <c r="D816" s="77"/>
      <c r="E816" s="27">
        <f>SUM(E808:E815)</f>
        <v>66.9</v>
      </c>
    </row>
    <row r="817" spans="1:5" s="23" customFormat="1" ht="12.75">
      <c r="A817" s="19" t="s">
        <v>222</v>
      </c>
      <c r="B817" s="20">
        <v>49846</v>
      </c>
      <c r="C817" s="21" t="s">
        <v>71</v>
      </c>
      <c r="D817" s="20" t="s">
        <v>72</v>
      </c>
      <c r="E817" s="29">
        <v>5.3</v>
      </c>
    </row>
    <row r="818" spans="1:5" s="26" customFormat="1" ht="12.75">
      <c r="A818" s="24"/>
      <c r="B818" s="75" t="s">
        <v>73</v>
      </c>
      <c r="C818" s="76"/>
      <c r="D818" s="77"/>
      <c r="E818" s="27">
        <f>SUM(E817)</f>
        <v>5.3</v>
      </c>
    </row>
    <row r="819" spans="1:5" s="23" customFormat="1" ht="25.5">
      <c r="A819" s="19" t="s">
        <v>222</v>
      </c>
      <c r="B819" s="20">
        <v>53965</v>
      </c>
      <c r="C819" s="21" t="s">
        <v>74</v>
      </c>
      <c r="D819" s="20" t="s">
        <v>75</v>
      </c>
      <c r="E819" s="29">
        <v>13</v>
      </c>
    </row>
    <row r="820" spans="1:5" s="23" customFormat="1" ht="12.75">
      <c r="A820" s="19" t="s">
        <v>222</v>
      </c>
      <c r="B820" s="20">
        <v>53966</v>
      </c>
      <c r="C820" s="21" t="s">
        <v>76</v>
      </c>
      <c r="D820" s="20" t="s">
        <v>75</v>
      </c>
      <c r="E820" s="29">
        <v>16</v>
      </c>
    </row>
    <row r="821" spans="1:5" s="26" customFormat="1" ht="12.75">
      <c r="A821" s="24"/>
      <c r="B821" s="75" t="s">
        <v>77</v>
      </c>
      <c r="C821" s="76"/>
      <c r="D821" s="77"/>
      <c r="E821" s="27">
        <f>SUM(E819:E820)</f>
        <v>29</v>
      </c>
    </row>
    <row r="822" spans="1:5" s="23" customFormat="1" ht="25.5">
      <c r="A822" s="19" t="s">
        <v>222</v>
      </c>
      <c r="B822" s="20">
        <v>50540</v>
      </c>
      <c r="C822" s="21" t="s">
        <v>78</v>
      </c>
      <c r="D822" s="20" t="s">
        <v>79</v>
      </c>
      <c r="E822" s="29">
        <v>4.9</v>
      </c>
    </row>
    <row r="823" spans="1:5" s="23" customFormat="1" ht="25.5">
      <c r="A823" s="19" t="s">
        <v>222</v>
      </c>
      <c r="B823" s="20">
        <v>50545</v>
      </c>
      <c r="C823" s="21" t="s">
        <v>80</v>
      </c>
      <c r="D823" s="20" t="s">
        <v>81</v>
      </c>
      <c r="E823" s="29">
        <v>5.5</v>
      </c>
    </row>
    <row r="824" spans="1:5" s="23" customFormat="1" ht="12.75">
      <c r="A824" s="19" t="s">
        <v>222</v>
      </c>
      <c r="B824" s="20">
        <v>50550</v>
      </c>
      <c r="C824" s="21" t="s">
        <v>82</v>
      </c>
      <c r="D824" s="20" t="s">
        <v>81</v>
      </c>
      <c r="E824" s="29">
        <v>5.1</v>
      </c>
    </row>
    <row r="825" spans="1:5" s="23" customFormat="1" ht="25.5">
      <c r="A825" s="19" t="s">
        <v>222</v>
      </c>
      <c r="B825" s="20">
        <v>50555</v>
      </c>
      <c r="C825" s="21" t="s">
        <v>83</v>
      </c>
      <c r="D825" s="20" t="s">
        <v>81</v>
      </c>
      <c r="E825" s="29">
        <v>11.5</v>
      </c>
    </row>
    <row r="826" spans="1:5" s="23" customFormat="1" ht="12.75">
      <c r="A826" s="19" t="s">
        <v>222</v>
      </c>
      <c r="B826" s="20">
        <v>50556</v>
      </c>
      <c r="C826" s="21" t="s">
        <v>84</v>
      </c>
      <c r="D826" s="20" t="s">
        <v>81</v>
      </c>
      <c r="E826" s="29">
        <v>3</v>
      </c>
    </row>
    <row r="827" spans="1:5" s="23" customFormat="1" ht="25.5">
      <c r="A827" s="19" t="s">
        <v>222</v>
      </c>
      <c r="B827" s="20">
        <v>50560</v>
      </c>
      <c r="C827" s="21" t="s">
        <v>85</v>
      </c>
      <c r="D827" s="20" t="s">
        <v>81</v>
      </c>
      <c r="E827" s="29">
        <v>12.2</v>
      </c>
    </row>
    <row r="828" spans="1:5" s="23" customFormat="1" ht="25.5">
      <c r="A828" s="19" t="s">
        <v>222</v>
      </c>
      <c r="B828" s="20">
        <v>50563</v>
      </c>
      <c r="C828" s="21" t="s">
        <v>86</v>
      </c>
      <c r="D828" s="20" t="s">
        <v>81</v>
      </c>
      <c r="E828" s="29">
        <v>8</v>
      </c>
    </row>
    <row r="829" spans="1:5" s="23" customFormat="1" ht="12.75">
      <c r="A829" s="19" t="s">
        <v>222</v>
      </c>
      <c r="B829" s="20">
        <v>50565</v>
      </c>
      <c r="C829" s="21" t="s">
        <v>87</v>
      </c>
      <c r="D829" s="20" t="s">
        <v>81</v>
      </c>
      <c r="E829" s="29">
        <v>9.2</v>
      </c>
    </row>
    <row r="830" spans="1:5" s="26" customFormat="1" ht="12.75">
      <c r="A830" s="24"/>
      <c r="B830" s="75" t="s">
        <v>88</v>
      </c>
      <c r="C830" s="76"/>
      <c r="D830" s="77"/>
      <c r="E830" s="27">
        <f>SUM(E822:E829)</f>
        <v>59.400000000000006</v>
      </c>
    </row>
    <row r="831" spans="1:5" s="23" customFormat="1" ht="12.75">
      <c r="A831" s="19" t="s">
        <v>222</v>
      </c>
      <c r="B831" s="20">
        <v>53325</v>
      </c>
      <c r="C831" s="21" t="s">
        <v>89</v>
      </c>
      <c r="D831" s="20" t="s">
        <v>90</v>
      </c>
      <c r="E831" s="29">
        <v>9.4</v>
      </c>
    </row>
    <row r="832" spans="1:5" s="23" customFormat="1" ht="25.5">
      <c r="A832" s="19" t="s">
        <v>222</v>
      </c>
      <c r="B832" s="20">
        <v>53327</v>
      </c>
      <c r="C832" s="21" t="s">
        <v>91</v>
      </c>
      <c r="D832" s="20" t="s">
        <v>90</v>
      </c>
      <c r="E832" s="29">
        <v>7.5</v>
      </c>
    </row>
    <row r="833" spans="1:5" s="23" customFormat="1" ht="12.75">
      <c r="A833" s="19" t="s">
        <v>222</v>
      </c>
      <c r="B833" s="20">
        <v>53330</v>
      </c>
      <c r="C833" s="21" t="s">
        <v>92</v>
      </c>
      <c r="D833" s="20" t="s">
        <v>90</v>
      </c>
      <c r="E833" s="29">
        <v>6.2</v>
      </c>
    </row>
    <row r="834" spans="1:5" s="26" customFormat="1" ht="12.75">
      <c r="A834" s="24"/>
      <c r="B834" s="75" t="s">
        <v>93</v>
      </c>
      <c r="C834" s="76"/>
      <c r="D834" s="77"/>
      <c r="E834" s="27">
        <f>SUM(E831:E833)</f>
        <v>23.099999999999998</v>
      </c>
    </row>
    <row r="835" spans="1:5" s="23" customFormat="1" ht="38.25">
      <c r="A835" s="19" t="s">
        <v>222</v>
      </c>
      <c r="B835" s="20">
        <v>52050</v>
      </c>
      <c r="C835" s="21" t="s">
        <v>94</v>
      </c>
      <c r="D835" s="20" t="s">
        <v>95</v>
      </c>
      <c r="E835" s="29">
        <v>19.5</v>
      </c>
    </row>
    <row r="836" spans="1:5" s="23" customFormat="1" ht="12.75">
      <c r="A836" s="19" t="s">
        <v>222</v>
      </c>
      <c r="B836" s="20">
        <v>52051</v>
      </c>
      <c r="C836" s="21" t="s">
        <v>96</v>
      </c>
      <c r="D836" s="20" t="s">
        <v>95</v>
      </c>
      <c r="E836" s="29">
        <v>12.4</v>
      </c>
    </row>
    <row r="837" spans="1:5" s="26" customFormat="1" ht="12.75">
      <c r="A837" s="24"/>
      <c r="B837" s="75" t="s">
        <v>97</v>
      </c>
      <c r="C837" s="76"/>
      <c r="D837" s="77"/>
      <c r="E837" s="27">
        <f>SUM(E835:E836)</f>
        <v>31.9</v>
      </c>
    </row>
    <row r="838" spans="1:5" s="23" customFormat="1" ht="25.5">
      <c r="A838" s="19" t="s">
        <v>222</v>
      </c>
      <c r="B838" s="20">
        <v>55103</v>
      </c>
      <c r="C838" s="21" t="s">
        <v>98</v>
      </c>
      <c r="D838" s="20" t="s">
        <v>99</v>
      </c>
      <c r="E838" s="29">
        <v>4.1</v>
      </c>
    </row>
    <row r="839" spans="1:5" s="23" customFormat="1" ht="12.75">
      <c r="A839" s="19" t="s">
        <v>222</v>
      </c>
      <c r="B839" s="20">
        <v>55104</v>
      </c>
      <c r="C839" s="21" t="s">
        <v>100</v>
      </c>
      <c r="D839" s="20" t="s">
        <v>99</v>
      </c>
      <c r="E839" s="29">
        <v>3</v>
      </c>
    </row>
    <row r="840" spans="1:5" s="23" customFormat="1" ht="12.75">
      <c r="A840" s="19" t="s">
        <v>222</v>
      </c>
      <c r="B840" s="20">
        <v>55105</v>
      </c>
      <c r="C840" s="21" t="s">
        <v>101</v>
      </c>
      <c r="D840" s="20" t="s">
        <v>99</v>
      </c>
      <c r="E840" s="29">
        <v>8.3</v>
      </c>
    </row>
    <row r="841" spans="1:5" s="23" customFormat="1" ht="12.75">
      <c r="A841" s="19" t="s">
        <v>222</v>
      </c>
      <c r="B841" s="20">
        <v>55106</v>
      </c>
      <c r="C841" s="21" t="s">
        <v>102</v>
      </c>
      <c r="D841" s="20" t="s">
        <v>99</v>
      </c>
      <c r="E841" s="29">
        <v>18</v>
      </c>
    </row>
    <row r="842" spans="1:5" s="26" customFormat="1" ht="12.75">
      <c r="A842" s="24"/>
      <c r="B842" s="75" t="s">
        <v>103</v>
      </c>
      <c r="C842" s="76"/>
      <c r="D842" s="77"/>
      <c r="E842" s="27">
        <f>SUM(E838:E841)</f>
        <v>33.4</v>
      </c>
    </row>
    <row r="843" spans="1:5" s="23" customFormat="1" ht="12.75">
      <c r="A843" s="19" t="s">
        <v>222</v>
      </c>
      <c r="B843" s="20">
        <v>51860</v>
      </c>
      <c r="C843" s="21" t="s">
        <v>104</v>
      </c>
      <c r="D843" s="20" t="s">
        <v>1426</v>
      </c>
      <c r="E843" s="29">
        <v>6</v>
      </c>
    </row>
    <row r="844" spans="1:5" s="23" customFormat="1" ht="12.75">
      <c r="A844" s="19" t="s">
        <v>222</v>
      </c>
      <c r="B844" s="20">
        <v>51865</v>
      </c>
      <c r="C844" s="21" t="s">
        <v>1427</v>
      </c>
      <c r="D844" s="20" t="s">
        <v>1426</v>
      </c>
      <c r="E844" s="29">
        <v>9.6</v>
      </c>
    </row>
    <row r="845" spans="1:5" s="23" customFormat="1" ht="12.75">
      <c r="A845" s="19" t="s">
        <v>222</v>
      </c>
      <c r="B845" s="20">
        <v>51870</v>
      </c>
      <c r="C845" s="21" t="s">
        <v>1428</v>
      </c>
      <c r="D845" s="20" t="s">
        <v>1426</v>
      </c>
      <c r="E845" s="29">
        <v>14.6</v>
      </c>
    </row>
    <row r="846" spans="1:5" s="26" customFormat="1" ht="12.75">
      <c r="A846" s="24"/>
      <c r="B846" s="75" t="s">
        <v>1429</v>
      </c>
      <c r="C846" s="76"/>
      <c r="D846" s="77"/>
      <c r="E846" s="27">
        <f>SUM(E843:E845)</f>
        <v>30.2</v>
      </c>
    </row>
    <row r="847" spans="1:5" s="23" customFormat="1" ht="12.75">
      <c r="A847" s="19" t="s">
        <v>222</v>
      </c>
      <c r="B847" s="20">
        <v>54060</v>
      </c>
      <c r="C847" s="21" t="s">
        <v>1430</v>
      </c>
      <c r="D847" s="20" t="s">
        <v>1431</v>
      </c>
      <c r="E847" s="29">
        <v>8</v>
      </c>
    </row>
    <row r="848" spans="1:5" s="26" customFormat="1" ht="12.75">
      <c r="A848" s="24"/>
      <c r="B848" s="75" t="s">
        <v>1432</v>
      </c>
      <c r="C848" s="76"/>
      <c r="D848" s="77"/>
      <c r="E848" s="27">
        <f>SUM(E847)</f>
        <v>8</v>
      </c>
    </row>
    <row r="849" spans="1:5" s="23" customFormat="1" ht="12.75">
      <c r="A849" s="19" t="s">
        <v>222</v>
      </c>
      <c r="B849" s="20">
        <v>51955</v>
      </c>
      <c r="C849" s="21" t="s">
        <v>1433</v>
      </c>
      <c r="D849" s="20" t="s">
        <v>1434</v>
      </c>
      <c r="E849" s="29">
        <v>11.6</v>
      </c>
    </row>
    <row r="850" spans="1:5" s="23" customFormat="1" ht="25.5">
      <c r="A850" s="19" t="s">
        <v>222</v>
      </c>
      <c r="B850" s="20">
        <v>51956</v>
      </c>
      <c r="C850" s="21" t="s">
        <v>1435</v>
      </c>
      <c r="D850" s="20" t="s">
        <v>1434</v>
      </c>
      <c r="E850" s="29">
        <v>7</v>
      </c>
    </row>
    <row r="851" spans="1:5" s="23" customFormat="1" ht="38.25">
      <c r="A851" s="19" t="s">
        <v>222</v>
      </c>
      <c r="B851" s="20">
        <v>51957</v>
      </c>
      <c r="C851" s="21" t="s">
        <v>1436</v>
      </c>
      <c r="D851" s="20" t="s">
        <v>1434</v>
      </c>
      <c r="E851" s="29">
        <v>5</v>
      </c>
    </row>
    <row r="852" spans="1:5" s="23" customFormat="1" ht="25.5">
      <c r="A852" s="19" t="s">
        <v>222</v>
      </c>
      <c r="B852" s="20">
        <v>51958</v>
      </c>
      <c r="C852" s="21" t="s">
        <v>1437</v>
      </c>
      <c r="D852" s="20" t="s">
        <v>1434</v>
      </c>
      <c r="E852" s="29">
        <v>3.5</v>
      </c>
    </row>
    <row r="853" spans="1:5" s="23" customFormat="1" ht="38.25">
      <c r="A853" s="19" t="s">
        <v>222</v>
      </c>
      <c r="B853" s="20">
        <v>51959</v>
      </c>
      <c r="C853" s="21" t="s">
        <v>2702</v>
      </c>
      <c r="D853" s="20" t="s">
        <v>1434</v>
      </c>
      <c r="E853" s="29">
        <v>14</v>
      </c>
    </row>
    <row r="854" spans="1:5" s="23" customFormat="1" ht="12.75">
      <c r="A854" s="19" t="s">
        <v>222</v>
      </c>
      <c r="B854" s="20">
        <v>51960</v>
      </c>
      <c r="C854" s="21" t="s">
        <v>2703</v>
      </c>
      <c r="D854" s="20" t="s">
        <v>1434</v>
      </c>
      <c r="E854" s="29">
        <v>5.7</v>
      </c>
    </row>
    <row r="855" spans="1:5" s="23" customFormat="1" ht="25.5">
      <c r="A855" s="19" t="s">
        <v>222</v>
      </c>
      <c r="B855" s="20">
        <v>51961</v>
      </c>
      <c r="C855" s="21" t="s">
        <v>2704</v>
      </c>
      <c r="D855" s="20" t="s">
        <v>1434</v>
      </c>
      <c r="E855" s="29">
        <v>6</v>
      </c>
    </row>
    <row r="856" spans="1:5" s="23" customFormat="1" ht="38.25">
      <c r="A856" s="19" t="s">
        <v>222</v>
      </c>
      <c r="B856" s="20">
        <v>51962</v>
      </c>
      <c r="C856" s="21" t="s">
        <v>2705</v>
      </c>
      <c r="D856" s="20" t="s">
        <v>1434</v>
      </c>
      <c r="E856" s="29">
        <v>5.1</v>
      </c>
    </row>
    <row r="857" spans="1:5" s="23" customFormat="1" ht="25.5">
      <c r="A857" s="19" t="s">
        <v>222</v>
      </c>
      <c r="B857" s="20">
        <v>51963</v>
      </c>
      <c r="C857" s="21" t="s">
        <v>2706</v>
      </c>
      <c r="D857" s="20" t="s">
        <v>1434</v>
      </c>
      <c r="E857" s="29">
        <v>6</v>
      </c>
    </row>
    <row r="858" spans="1:5" s="23" customFormat="1" ht="25.5">
      <c r="A858" s="19" t="s">
        <v>222</v>
      </c>
      <c r="B858" s="20">
        <v>51964</v>
      </c>
      <c r="C858" s="21" t="s">
        <v>2707</v>
      </c>
      <c r="D858" s="20" t="s">
        <v>2708</v>
      </c>
      <c r="E858" s="29">
        <v>7.5</v>
      </c>
    </row>
    <row r="859" spans="1:5" s="26" customFormat="1" ht="12.75">
      <c r="A859" s="24"/>
      <c r="B859" s="75" t="s">
        <v>2709</v>
      </c>
      <c r="C859" s="76"/>
      <c r="D859" s="77"/>
      <c r="E859" s="27">
        <f>SUM(E849:E858)</f>
        <v>71.4</v>
      </c>
    </row>
    <row r="860" spans="1:5" s="23" customFormat="1" ht="25.5">
      <c r="A860" s="19" t="s">
        <v>222</v>
      </c>
      <c r="B860" s="20">
        <v>53030</v>
      </c>
      <c r="C860" s="21" t="s">
        <v>2710</v>
      </c>
      <c r="D860" s="20" t="s">
        <v>2711</v>
      </c>
      <c r="E860" s="29">
        <v>7.2</v>
      </c>
    </row>
    <row r="861" spans="1:5" s="26" customFormat="1" ht="12.75">
      <c r="A861" s="24"/>
      <c r="B861" s="75" t="s">
        <v>2712</v>
      </c>
      <c r="C861" s="76"/>
      <c r="D861" s="77"/>
      <c r="E861" s="27">
        <f>SUM(E860)</f>
        <v>7.2</v>
      </c>
    </row>
    <row r="862" spans="1:5" s="23" customFormat="1" ht="12.75">
      <c r="A862" s="19" t="s">
        <v>222</v>
      </c>
      <c r="B862" s="20">
        <v>50580</v>
      </c>
      <c r="C862" s="21" t="s">
        <v>2713</v>
      </c>
      <c r="D862" s="20" t="s">
        <v>2714</v>
      </c>
      <c r="E862" s="29">
        <v>3.3</v>
      </c>
    </row>
    <row r="863" spans="1:5" s="23" customFormat="1" ht="25.5">
      <c r="A863" s="19" t="s">
        <v>222</v>
      </c>
      <c r="B863" s="20">
        <v>50585</v>
      </c>
      <c r="C863" s="21" t="s">
        <v>2715</v>
      </c>
      <c r="D863" s="20" t="s">
        <v>2714</v>
      </c>
      <c r="E863" s="29">
        <v>2.5</v>
      </c>
    </row>
    <row r="864" spans="1:5" s="23" customFormat="1" ht="12.75">
      <c r="A864" s="19" t="s">
        <v>222</v>
      </c>
      <c r="B864" s="20">
        <v>50590</v>
      </c>
      <c r="C864" s="21" t="s">
        <v>2716</v>
      </c>
      <c r="D864" s="20" t="s">
        <v>2714</v>
      </c>
      <c r="E864" s="29">
        <v>7.7</v>
      </c>
    </row>
    <row r="865" spans="1:5" s="23" customFormat="1" ht="12.75">
      <c r="A865" s="19" t="s">
        <v>222</v>
      </c>
      <c r="B865" s="20">
        <v>50595</v>
      </c>
      <c r="C865" s="21" t="s">
        <v>2717</v>
      </c>
      <c r="D865" s="20" t="s">
        <v>2714</v>
      </c>
      <c r="E865" s="29">
        <v>5.5</v>
      </c>
    </row>
    <row r="866" spans="1:5" s="23" customFormat="1" ht="12.75">
      <c r="A866" s="19" t="s">
        <v>222</v>
      </c>
      <c r="B866" s="20">
        <v>50605</v>
      </c>
      <c r="C866" s="21" t="s">
        <v>2718</v>
      </c>
      <c r="D866" s="20" t="s">
        <v>2714</v>
      </c>
      <c r="E866" s="29">
        <v>9.8</v>
      </c>
    </row>
    <row r="867" spans="1:5" s="23" customFormat="1" ht="12.75">
      <c r="A867" s="19" t="s">
        <v>222</v>
      </c>
      <c r="B867" s="20">
        <v>50610</v>
      </c>
      <c r="C867" s="21" t="s">
        <v>2719</v>
      </c>
      <c r="D867" s="20" t="s">
        <v>2714</v>
      </c>
      <c r="E867" s="29">
        <v>3.6</v>
      </c>
    </row>
    <row r="868" spans="1:5" s="23" customFormat="1" ht="25.5">
      <c r="A868" s="19" t="s">
        <v>222</v>
      </c>
      <c r="B868" s="20">
        <v>50615</v>
      </c>
      <c r="C868" s="21" t="s">
        <v>2720</v>
      </c>
      <c r="D868" s="20" t="s">
        <v>2714</v>
      </c>
      <c r="E868" s="29">
        <v>3.5</v>
      </c>
    </row>
    <row r="869" spans="1:5" s="23" customFormat="1" ht="12.75">
      <c r="A869" s="19" t="s">
        <v>222</v>
      </c>
      <c r="B869" s="20">
        <v>50620</v>
      </c>
      <c r="C869" s="21" t="s">
        <v>2721</v>
      </c>
      <c r="D869" s="20" t="s">
        <v>2714</v>
      </c>
      <c r="E869" s="29">
        <v>13</v>
      </c>
    </row>
    <row r="870" spans="1:5" s="23" customFormat="1" ht="25.5">
      <c r="A870" s="19" t="s">
        <v>222</v>
      </c>
      <c r="B870" s="20">
        <v>50625</v>
      </c>
      <c r="C870" s="21" t="s">
        <v>2722</v>
      </c>
      <c r="D870" s="20" t="s">
        <v>2714</v>
      </c>
      <c r="E870" s="29">
        <v>10</v>
      </c>
    </row>
    <row r="871" spans="1:5" s="26" customFormat="1" ht="12.75">
      <c r="A871" s="24"/>
      <c r="B871" s="75" t="s">
        <v>2723</v>
      </c>
      <c r="C871" s="76"/>
      <c r="D871" s="77"/>
      <c r="E871" s="27">
        <f>SUM(E862:E870)</f>
        <v>58.9</v>
      </c>
    </row>
    <row r="872" spans="1:5" s="23" customFormat="1" ht="12.75">
      <c r="A872" s="19" t="s">
        <v>222</v>
      </c>
      <c r="B872" s="20">
        <v>52935</v>
      </c>
      <c r="C872" s="21" t="s">
        <v>2724</v>
      </c>
      <c r="D872" s="20" t="s">
        <v>2725</v>
      </c>
      <c r="E872" s="29">
        <v>11</v>
      </c>
    </row>
    <row r="873" spans="1:5" s="23" customFormat="1" ht="12.75">
      <c r="A873" s="19" t="s">
        <v>222</v>
      </c>
      <c r="B873" s="20">
        <v>52940</v>
      </c>
      <c r="C873" s="21" t="s">
        <v>2726</v>
      </c>
      <c r="D873" s="20" t="s">
        <v>2725</v>
      </c>
      <c r="E873" s="29">
        <v>2.7</v>
      </c>
    </row>
    <row r="874" spans="1:5" s="26" customFormat="1" ht="12.75">
      <c r="A874" s="24"/>
      <c r="B874" s="75" t="s">
        <v>2727</v>
      </c>
      <c r="C874" s="76"/>
      <c r="D874" s="77"/>
      <c r="E874" s="27">
        <f>SUM(E872:E873)</f>
        <v>13.7</v>
      </c>
    </row>
    <row r="875" spans="1:5" s="23" customFormat="1" ht="12.75">
      <c r="A875" s="19" t="s">
        <v>222</v>
      </c>
      <c r="B875" s="20">
        <v>54455</v>
      </c>
      <c r="C875" s="21" t="s">
        <v>2728</v>
      </c>
      <c r="D875" s="20" t="s">
        <v>2729</v>
      </c>
      <c r="E875" s="29">
        <v>14.9</v>
      </c>
    </row>
    <row r="876" spans="1:5" s="23" customFormat="1" ht="25.5">
      <c r="A876" s="19" t="s">
        <v>222</v>
      </c>
      <c r="B876" s="20">
        <v>54460</v>
      </c>
      <c r="C876" s="21" t="s">
        <v>2730</v>
      </c>
      <c r="D876" s="20" t="s">
        <v>2729</v>
      </c>
      <c r="E876" s="29">
        <v>4.5</v>
      </c>
    </row>
    <row r="877" spans="1:5" s="26" customFormat="1" ht="12.75">
      <c r="A877" s="24"/>
      <c r="B877" s="75" t="s">
        <v>2731</v>
      </c>
      <c r="C877" s="76"/>
      <c r="D877" s="77"/>
      <c r="E877" s="27">
        <f>SUM(E875:E876)</f>
        <v>19.4</v>
      </c>
    </row>
    <row r="878" spans="1:5" s="23" customFormat="1" ht="25.5">
      <c r="A878" s="19" t="s">
        <v>222</v>
      </c>
      <c r="B878" s="20">
        <v>50630</v>
      </c>
      <c r="C878" s="21" t="s">
        <v>2732</v>
      </c>
      <c r="D878" s="20" t="s">
        <v>2733</v>
      </c>
      <c r="E878" s="29">
        <v>10.8</v>
      </c>
    </row>
    <row r="879" spans="1:5" s="23" customFormat="1" ht="25.5">
      <c r="A879" s="19" t="s">
        <v>222</v>
      </c>
      <c r="B879" s="20">
        <v>50727</v>
      </c>
      <c r="C879" s="21" t="s">
        <v>2734</v>
      </c>
      <c r="D879" s="20" t="s">
        <v>2733</v>
      </c>
      <c r="E879" s="29">
        <v>3</v>
      </c>
    </row>
    <row r="880" spans="1:5" s="23" customFormat="1" ht="25.5">
      <c r="A880" s="19" t="s">
        <v>222</v>
      </c>
      <c r="B880" s="20">
        <v>50728</v>
      </c>
      <c r="C880" s="21" t="s">
        <v>2735</v>
      </c>
      <c r="D880" s="20" t="s">
        <v>2733</v>
      </c>
      <c r="E880" s="29">
        <v>2.5</v>
      </c>
    </row>
    <row r="881" spans="1:5" s="23" customFormat="1" ht="25.5">
      <c r="A881" s="19" t="s">
        <v>222</v>
      </c>
      <c r="B881" s="20">
        <v>50730</v>
      </c>
      <c r="C881" s="21" t="s">
        <v>2736</v>
      </c>
      <c r="D881" s="20" t="s">
        <v>2733</v>
      </c>
      <c r="E881" s="29">
        <v>17.7</v>
      </c>
    </row>
    <row r="882" spans="1:5" s="23" customFormat="1" ht="25.5">
      <c r="A882" s="19" t="s">
        <v>222</v>
      </c>
      <c r="B882" s="20">
        <v>50735</v>
      </c>
      <c r="C882" s="21" t="s">
        <v>2737</v>
      </c>
      <c r="D882" s="20" t="s">
        <v>2733</v>
      </c>
      <c r="E882" s="29">
        <v>4.7</v>
      </c>
    </row>
    <row r="883" spans="1:5" s="23" customFormat="1" ht="25.5">
      <c r="A883" s="19" t="s">
        <v>222</v>
      </c>
      <c r="B883" s="20">
        <v>50740</v>
      </c>
      <c r="C883" s="21" t="s">
        <v>2738</v>
      </c>
      <c r="D883" s="20" t="s">
        <v>2733</v>
      </c>
      <c r="E883" s="29">
        <v>13.9</v>
      </c>
    </row>
    <row r="884" spans="1:5" s="23" customFormat="1" ht="25.5">
      <c r="A884" s="19" t="s">
        <v>222</v>
      </c>
      <c r="B884" s="20">
        <v>50745</v>
      </c>
      <c r="C884" s="21" t="s">
        <v>2739</v>
      </c>
      <c r="D884" s="20" t="s">
        <v>2733</v>
      </c>
      <c r="E884" s="29">
        <v>6.7</v>
      </c>
    </row>
    <row r="885" spans="1:5" s="26" customFormat="1" ht="12.75">
      <c r="A885" s="24"/>
      <c r="B885" s="75" t="s">
        <v>2740</v>
      </c>
      <c r="C885" s="76"/>
      <c r="D885" s="77"/>
      <c r="E885" s="27">
        <f>SUM(E878:E884)</f>
        <v>59.300000000000004</v>
      </c>
    </row>
    <row r="886" spans="1:5" s="23" customFormat="1" ht="12.75">
      <c r="A886" s="19" t="s">
        <v>222</v>
      </c>
      <c r="B886" s="20">
        <v>52491</v>
      </c>
      <c r="C886" s="21" t="s">
        <v>2741</v>
      </c>
      <c r="D886" s="20" t="s">
        <v>2742</v>
      </c>
      <c r="E886" s="29">
        <v>2.7</v>
      </c>
    </row>
    <row r="887" spans="1:5" s="23" customFormat="1" ht="25.5">
      <c r="A887" s="19" t="s">
        <v>222</v>
      </c>
      <c r="B887" s="20">
        <v>52492</v>
      </c>
      <c r="C887" s="21" t="s">
        <v>2743</v>
      </c>
      <c r="D887" s="20" t="s">
        <v>2742</v>
      </c>
      <c r="E887" s="29">
        <v>22.05</v>
      </c>
    </row>
    <row r="888" spans="1:5" s="23" customFormat="1" ht="12.75">
      <c r="A888" s="19" t="s">
        <v>222</v>
      </c>
      <c r="B888" s="20">
        <v>52493</v>
      </c>
      <c r="C888" s="21" t="s">
        <v>2744</v>
      </c>
      <c r="D888" s="20" t="s">
        <v>2742</v>
      </c>
      <c r="E888" s="29">
        <v>6.2</v>
      </c>
    </row>
    <row r="889" spans="1:5" s="23" customFormat="1" ht="12.75">
      <c r="A889" s="19" t="s">
        <v>222</v>
      </c>
      <c r="B889" s="20">
        <v>52494</v>
      </c>
      <c r="C889" s="21" t="s">
        <v>2745</v>
      </c>
      <c r="D889" s="20" t="s">
        <v>2742</v>
      </c>
      <c r="E889" s="29">
        <v>2</v>
      </c>
    </row>
    <row r="890" spans="1:5" s="23" customFormat="1" ht="12.75">
      <c r="A890" s="19" t="s">
        <v>222</v>
      </c>
      <c r="B890" s="20">
        <v>52496</v>
      </c>
      <c r="C890" s="21" t="s">
        <v>2746</v>
      </c>
      <c r="D890" s="20" t="s">
        <v>2742</v>
      </c>
      <c r="E890" s="29">
        <v>5.2</v>
      </c>
    </row>
    <row r="891" spans="1:5" s="23" customFormat="1" ht="12.75">
      <c r="A891" s="19" t="s">
        <v>222</v>
      </c>
      <c r="B891" s="20">
        <v>52497</v>
      </c>
      <c r="C891" s="21" t="s">
        <v>2747</v>
      </c>
      <c r="D891" s="20" t="s">
        <v>2742</v>
      </c>
      <c r="E891" s="29">
        <v>3.6</v>
      </c>
    </row>
    <row r="892" spans="1:5" s="23" customFormat="1" ht="25.5">
      <c r="A892" s="19" t="s">
        <v>222</v>
      </c>
      <c r="B892" s="20">
        <v>52498</v>
      </c>
      <c r="C892" s="21" t="s">
        <v>2748</v>
      </c>
      <c r="D892" s="20" t="s">
        <v>2742</v>
      </c>
      <c r="E892" s="29">
        <v>4.9</v>
      </c>
    </row>
    <row r="893" spans="1:5" s="23" customFormat="1" ht="25.5">
      <c r="A893" s="19" t="s">
        <v>222</v>
      </c>
      <c r="B893" s="20">
        <v>52499</v>
      </c>
      <c r="C893" s="21" t="s">
        <v>2749</v>
      </c>
      <c r="D893" s="20" t="s">
        <v>2742</v>
      </c>
      <c r="E893" s="29">
        <v>2.5</v>
      </c>
    </row>
    <row r="894" spans="1:5" s="23" customFormat="1" ht="12.75">
      <c r="A894" s="19" t="s">
        <v>222</v>
      </c>
      <c r="B894" s="20">
        <v>52500</v>
      </c>
      <c r="C894" s="21" t="s">
        <v>2750</v>
      </c>
      <c r="D894" s="20" t="s">
        <v>2742</v>
      </c>
      <c r="E894" s="29">
        <v>2.8</v>
      </c>
    </row>
    <row r="895" spans="1:5" s="23" customFormat="1" ht="12.75">
      <c r="A895" s="19" t="s">
        <v>222</v>
      </c>
      <c r="B895" s="20">
        <v>52505</v>
      </c>
      <c r="C895" s="21" t="s">
        <v>2751</v>
      </c>
      <c r="D895" s="20" t="s">
        <v>2742</v>
      </c>
      <c r="E895" s="29">
        <v>1.2</v>
      </c>
    </row>
    <row r="896" spans="1:5" s="26" customFormat="1" ht="12.75">
      <c r="A896" s="24"/>
      <c r="B896" s="75" t="s">
        <v>2752</v>
      </c>
      <c r="C896" s="76"/>
      <c r="D896" s="77"/>
      <c r="E896" s="27">
        <f>SUM(E886:E895)</f>
        <v>53.150000000000006</v>
      </c>
    </row>
    <row r="897" spans="1:5" s="23" customFormat="1" ht="12.75">
      <c r="A897" s="19" t="s">
        <v>222</v>
      </c>
      <c r="B897" s="37">
        <v>50925</v>
      </c>
      <c r="C897" s="19" t="s">
        <v>2753</v>
      </c>
      <c r="D897" s="37" t="s">
        <v>2754</v>
      </c>
      <c r="E897" s="31">
        <v>9</v>
      </c>
    </row>
    <row r="898" spans="1:5" s="23" customFormat="1" ht="12.75">
      <c r="A898" s="19" t="s">
        <v>222</v>
      </c>
      <c r="B898" s="20">
        <v>50930</v>
      </c>
      <c r="C898" s="21" t="s">
        <v>2755</v>
      </c>
      <c r="D898" s="20" t="s">
        <v>2754</v>
      </c>
      <c r="E898" s="29">
        <v>6.1</v>
      </c>
    </row>
    <row r="899" spans="1:5" s="23" customFormat="1" ht="12.75">
      <c r="A899" s="19" t="s">
        <v>222</v>
      </c>
      <c r="B899" s="20">
        <v>50935</v>
      </c>
      <c r="C899" s="21" t="s">
        <v>2756</v>
      </c>
      <c r="D899" s="20" t="s">
        <v>2754</v>
      </c>
      <c r="E899" s="29">
        <v>9.4</v>
      </c>
    </row>
    <row r="900" spans="1:5" s="26" customFormat="1" ht="12.75">
      <c r="A900" s="24"/>
      <c r="B900" s="75" t="s">
        <v>2757</v>
      </c>
      <c r="C900" s="76"/>
      <c r="D900" s="77"/>
      <c r="E900" s="27">
        <f>SUM(E897:E899)</f>
        <v>24.5</v>
      </c>
    </row>
    <row r="901" spans="1:5" s="23" customFormat="1" ht="25.5">
      <c r="A901" s="19" t="s">
        <v>222</v>
      </c>
      <c r="B901" s="20">
        <v>50432</v>
      </c>
      <c r="C901" s="21" t="s">
        <v>2758</v>
      </c>
      <c r="D901" s="20" t="s">
        <v>2759</v>
      </c>
      <c r="E901" s="29">
        <v>17.6</v>
      </c>
    </row>
    <row r="902" spans="1:5" s="23" customFormat="1" ht="25.5">
      <c r="A902" s="19" t="s">
        <v>222</v>
      </c>
      <c r="B902" s="20">
        <v>50433</v>
      </c>
      <c r="C902" s="21" t="s">
        <v>2760</v>
      </c>
      <c r="D902" s="20" t="s">
        <v>2761</v>
      </c>
      <c r="E902" s="29">
        <v>13.8</v>
      </c>
    </row>
    <row r="903" spans="1:5" s="23" customFormat="1" ht="12.75">
      <c r="A903" s="19" t="s">
        <v>222</v>
      </c>
      <c r="B903" s="20">
        <v>50434</v>
      </c>
      <c r="C903" s="21" t="s">
        <v>2762</v>
      </c>
      <c r="D903" s="20" t="s">
        <v>2763</v>
      </c>
      <c r="E903" s="29">
        <v>7.2</v>
      </c>
    </row>
    <row r="904" spans="1:5" s="26" customFormat="1" ht="12.75">
      <c r="A904" s="24"/>
      <c r="B904" s="75" t="s">
        <v>2764</v>
      </c>
      <c r="C904" s="76"/>
      <c r="D904" s="77"/>
      <c r="E904" s="27">
        <f>SUM(E901:E903)</f>
        <v>38.6</v>
      </c>
    </row>
    <row r="905" spans="2:5" s="18" customFormat="1" ht="12.75">
      <c r="B905" s="78" t="s">
        <v>4209</v>
      </c>
      <c r="C905" s="79"/>
      <c r="D905" s="80"/>
      <c r="E905" s="27">
        <f>E526+E529+E534+E537+E542+E546+E549+E551+E553+E555+E557+E559+E561+E564+E567+E570+E573+E577+E579+E581+E585+E588+E591+E593+E596+E599+E602+E604+E606+E608+E611+E618+E621+E623+E626+E630+E632+E637+E641+E644+E652+E654+E656+E659+E663+E665+E670+E675+E677+E680+E687+E705+E708+E711+E715+E717+E722+E727+E729+E734+E736+E738+E743+E745+E748+E752+E755+E760+E769+E773+E776+E794+E798+E800+E805+E807+E816+E818+E821+E830+E834+E837+E842+E846+E848+E859+E861+E871+E874+E877+E885+E896+E900+E904</f>
        <v>2611.89</v>
      </c>
    </row>
    <row r="906" spans="1:5" s="23" customFormat="1" ht="12.75">
      <c r="A906" s="19" t="s">
        <v>1156</v>
      </c>
      <c r="B906" s="20">
        <v>49023</v>
      </c>
      <c r="C906" s="21" t="s">
        <v>2765</v>
      </c>
      <c r="D906" s="20" t="s">
        <v>2766</v>
      </c>
      <c r="E906" s="29">
        <v>25.75</v>
      </c>
    </row>
    <row r="907" spans="1:5" s="23" customFormat="1" ht="12.75">
      <c r="A907" s="19" t="s">
        <v>1156</v>
      </c>
      <c r="B907" s="20">
        <v>49021</v>
      </c>
      <c r="C907" s="21" t="s">
        <v>2767</v>
      </c>
      <c r="D907" s="20" t="s">
        <v>2766</v>
      </c>
      <c r="E907" s="29">
        <v>3.8</v>
      </c>
    </row>
    <row r="908" spans="1:5" s="23" customFormat="1" ht="12.75">
      <c r="A908" s="19" t="s">
        <v>1156</v>
      </c>
      <c r="B908" s="20">
        <v>49022</v>
      </c>
      <c r="C908" s="21" t="s">
        <v>2768</v>
      </c>
      <c r="D908" s="20" t="s">
        <v>2766</v>
      </c>
      <c r="E908" s="29">
        <v>29.3</v>
      </c>
    </row>
    <row r="909" spans="1:5" s="26" customFormat="1" ht="12.75">
      <c r="A909" s="24"/>
      <c r="B909" s="75" t="s">
        <v>2769</v>
      </c>
      <c r="C909" s="76"/>
      <c r="D909" s="77"/>
      <c r="E909" s="27">
        <f>SUM(E906:E908)</f>
        <v>58.85</v>
      </c>
    </row>
    <row r="910" spans="1:5" s="23" customFormat="1" ht="12.75">
      <c r="A910" s="19" t="s">
        <v>1156</v>
      </c>
      <c r="B910" s="20">
        <v>47584</v>
      </c>
      <c r="C910" s="21" t="s">
        <v>2770</v>
      </c>
      <c r="D910" s="20" t="s">
        <v>2771</v>
      </c>
      <c r="E910" s="29">
        <v>18.75</v>
      </c>
    </row>
    <row r="911" spans="1:5" s="23" customFormat="1" ht="25.5">
      <c r="A911" s="19" t="s">
        <v>1156</v>
      </c>
      <c r="B911" s="20">
        <v>47581</v>
      </c>
      <c r="C911" s="21" t="s">
        <v>2772</v>
      </c>
      <c r="D911" s="20" t="s">
        <v>2771</v>
      </c>
      <c r="E911" s="29">
        <v>3.8</v>
      </c>
    </row>
    <row r="912" spans="1:5" s="26" customFormat="1" ht="12.75">
      <c r="A912" s="24"/>
      <c r="B912" s="75" t="s">
        <v>2773</v>
      </c>
      <c r="C912" s="76"/>
      <c r="D912" s="77"/>
      <c r="E912" s="27">
        <f>SUM(E910:E911)</f>
        <v>22.55</v>
      </c>
    </row>
    <row r="913" spans="1:5" s="23" customFormat="1" ht="12.75">
      <c r="A913" s="19" t="s">
        <v>1156</v>
      </c>
      <c r="B913" s="20">
        <v>47701</v>
      </c>
      <c r="C913" s="21" t="s">
        <v>2774</v>
      </c>
      <c r="D913" s="20" t="s">
        <v>2775</v>
      </c>
      <c r="E913" s="29">
        <v>7.8</v>
      </c>
    </row>
    <row r="914" spans="1:5" s="26" customFormat="1" ht="12.75">
      <c r="A914" s="24"/>
      <c r="B914" s="75" t="s">
        <v>2776</v>
      </c>
      <c r="C914" s="76"/>
      <c r="D914" s="77"/>
      <c r="E914" s="27">
        <f>SUM(E913)</f>
        <v>7.8</v>
      </c>
    </row>
    <row r="915" spans="1:5" s="23" customFormat="1" ht="38.25">
      <c r="A915" s="19" t="s">
        <v>1156</v>
      </c>
      <c r="B915" s="20">
        <v>46501</v>
      </c>
      <c r="C915" s="21" t="s">
        <v>2777</v>
      </c>
      <c r="D915" s="20" t="s">
        <v>2778</v>
      </c>
      <c r="E915" s="29">
        <v>13.25</v>
      </c>
    </row>
    <row r="916" spans="1:5" s="26" customFormat="1" ht="12.75">
      <c r="A916" s="24"/>
      <c r="B916" s="75" t="s">
        <v>2779</v>
      </c>
      <c r="C916" s="76"/>
      <c r="D916" s="77"/>
      <c r="E916" s="27">
        <f>SUM(E915)</f>
        <v>13.25</v>
      </c>
    </row>
    <row r="917" spans="1:5" s="23" customFormat="1" ht="12.75">
      <c r="A917" s="19" t="s">
        <v>1156</v>
      </c>
      <c r="B917" s="20">
        <v>46621</v>
      </c>
      <c r="C917" s="21" t="s">
        <v>2780</v>
      </c>
      <c r="D917" s="20" t="s">
        <v>4247</v>
      </c>
      <c r="E917" s="29">
        <v>4.65</v>
      </c>
    </row>
    <row r="918" spans="1:5" s="26" customFormat="1" ht="12.75">
      <c r="A918" s="24"/>
      <c r="B918" s="75" t="s">
        <v>4248</v>
      </c>
      <c r="C918" s="76"/>
      <c r="D918" s="77"/>
      <c r="E918" s="27">
        <f>SUM(E917)</f>
        <v>4.65</v>
      </c>
    </row>
    <row r="919" spans="1:5" s="23" customFormat="1" ht="12.75">
      <c r="A919" s="19" t="s">
        <v>1156</v>
      </c>
      <c r="B919" s="20">
        <v>48187</v>
      </c>
      <c r="C919" s="21" t="s">
        <v>4249</v>
      </c>
      <c r="D919" s="20" t="s">
        <v>4250</v>
      </c>
      <c r="E919" s="29">
        <v>13.2</v>
      </c>
    </row>
    <row r="920" spans="1:5" s="23" customFormat="1" ht="12.75">
      <c r="A920" s="19" t="s">
        <v>1156</v>
      </c>
      <c r="B920" s="20">
        <v>48181</v>
      </c>
      <c r="C920" s="21" t="s">
        <v>4251</v>
      </c>
      <c r="D920" s="20" t="s">
        <v>4250</v>
      </c>
      <c r="E920" s="29">
        <v>4.85</v>
      </c>
    </row>
    <row r="921" spans="1:5" s="26" customFormat="1" ht="12.75">
      <c r="A921" s="24"/>
      <c r="B921" s="75" t="s">
        <v>4252</v>
      </c>
      <c r="C921" s="76"/>
      <c r="D921" s="77"/>
      <c r="E921" s="27">
        <f>SUM(E919:E920)</f>
        <v>18.049999999999997</v>
      </c>
    </row>
    <row r="922" spans="1:5" s="23" customFormat="1" ht="12.75">
      <c r="A922" s="34" t="s">
        <v>1156</v>
      </c>
      <c r="B922" s="20">
        <v>49383</v>
      </c>
      <c r="C922" s="21" t="s">
        <v>4253</v>
      </c>
      <c r="D922" s="20" t="s">
        <v>4254</v>
      </c>
      <c r="E922" s="29">
        <v>9.7</v>
      </c>
    </row>
    <row r="923" spans="1:5" s="23" customFormat="1" ht="12.75">
      <c r="A923" s="19" t="s">
        <v>1156</v>
      </c>
      <c r="B923" s="20">
        <v>49381</v>
      </c>
      <c r="C923" s="21" t="s">
        <v>4255</v>
      </c>
      <c r="D923" s="20" t="s">
        <v>4254</v>
      </c>
      <c r="E923" s="29">
        <v>3.35</v>
      </c>
    </row>
    <row r="924" spans="1:5" s="23" customFormat="1" ht="12.75">
      <c r="A924" s="19" t="s">
        <v>1156</v>
      </c>
      <c r="B924" s="20">
        <v>49382</v>
      </c>
      <c r="C924" s="21" t="s">
        <v>4256</v>
      </c>
      <c r="D924" s="20" t="s">
        <v>4254</v>
      </c>
      <c r="E924" s="29">
        <v>28.45</v>
      </c>
    </row>
    <row r="925" spans="1:5" s="26" customFormat="1" ht="12.75">
      <c r="A925" s="24"/>
      <c r="B925" s="75" t="s">
        <v>4257</v>
      </c>
      <c r="C925" s="76"/>
      <c r="D925" s="77"/>
      <c r="E925" s="27">
        <f>SUM(E922:E924)</f>
        <v>41.5</v>
      </c>
    </row>
    <row r="926" spans="1:5" s="23" customFormat="1" ht="12.75">
      <c r="A926" s="19" t="s">
        <v>1156</v>
      </c>
      <c r="B926" s="20">
        <v>47104</v>
      </c>
      <c r="C926" s="21" t="s">
        <v>4258</v>
      </c>
      <c r="D926" s="20" t="s">
        <v>4259</v>
      </c>
      <c r="E926" s="29">
        <v>9.75</v>
      </c>
    </row>
    <row r="927" spans="1:5" s="26" customFormat="1" ht="12.75">
      <c r="A927" s="24"/>
      <c r="B927" s="75" t="s">
        <v>4260</v>
      </c>
      <c r="C927" s="76"/>
      <c r="D927" s="77"/>
      <c r="E927" s="27">
        <f>SUM(E926)</f>
        <v>9.75</v>
      </c>
    </row>
    <row r="928" spans="1:5" s="23" customFormat="1" ht="12.75">
      <c r="A928" s="19" t="s">
        <v>1156</v>
      </c>
      <c r="B928" s="20">
        <v>48781</v>
      </c>
      <c r="C928" s="21" t="s">
        <v>4261</v>
      </c>
      <c r="D928" s="20" t="s">
        <v>4262</v>
      </c>
      <c r="E928" s="29">
        <v>4.25</v>
      </c>
    </row>
    <row r="929" spans="1:5" s="23" customFormat="1" ht="12.75">
      <c r="A929" s="19" t="s">
        <v>1156</v>
      </c>
      <c r="B929" s="20">
        <v>48782</v>
      </c>
      <c r="C929" s="21" t="s">
        <v>4263</v>
      </c>
      <c r="D929" s="20" t="s">
        <v>4262</v>
      </c>
      <c r="E929" s="29">
        <v>12.5</v>
      </c>
    </row>
    <row r="930" spans="1:5" s="26" customFormat="1" ht="12.75">
      <c r="A930" s="24"/>
      <c r="B930" s="75" t="s">
        <v>4264</v>
      </c>
      <c r="C930" s="76"/>
      <c r="D930" s="77"/>
      <c r="E930" s="27">
        <f>SUM(E928:E929)</f>
        <v>16.75</v>
      </c>
    </row>
    <row r="931" spans="1:5" s="23" customFormat="1" ht="25.5">
      <c r="A931" s="19" t="s">
        <v>1156</v>
      </c>
      <c r="B931" s="20">
        <v>47943</v>
      </c>
      <c r="C931" s="21" t="s">
        <v>4265</v>
      </c>
      <c r="D931" s="20" t="s">
        <v>4266</v>
      </c>
      <c r="E931" s="29">
        <v>10.2</v>
      </c>
    </row>
    <row r="932" spans="1:5" s="23" customFormat="1" ht="12.75">
      <c r="A932" s="19" t="s">
        <v>1156</v>
      </c>
      <c r="B932" s="20">
        <v>47941</v>
      </c>
      <c r="C932" s="21" t="s">
        <v>4267</v>
      </c>
      <c r="D932" s="20" t="s">
        <v>4268</v>
      </c>
      <c r="E932" s="29">
        <v>10.15</v>
      </c>
    </row>
    <row r="933" spans="1:5" s="23" customFormat="1" ht="12.75">
      <c r="A933" s="19" t="s">
        <v>1156</v>
      </c>
      <c r="B933" s="20">
        <v>47942</v>
      </c>
      <c r="C933" s="21" t="s">
        <v>4269</v>
      </c>
      <c r="D933" s="20" t="s">
        <v>4268</v>
      </c>
      <c r="E933" s="29">
        <v>4.1</v>
      </c>
    </row>
    <row r="934" spans="1:5" s="26" customFormat="1" ht="12.75">
      <c r="A934" s="24"/>
      <c r="B934" s="75" t="s">
        <v>4270</v>
      </c>
      <c r="C934" s="76"/>
      <c r="D934" s="77"/>
      <c r="E934" s="27">
        <f>SUM(E931:E933)</f>
        <v>24.450000000000003</v>
      </c>
    </row>
    <row r="935" spans="1:5" s="23" customFormat="1" ht="12.75">
      <c r="A935" s="19" t="s">
        <v>1156</v>
      </c>
      <c r="B935" s="20">
        <v>47821</v>
      </c>
      <c r="C935" s="21" t="s">
        <v>4271</v>
      </c>
      <c r="D935" s="20" t="s">
        <v>4272</v>
      </c>
      <c r="E935" s="29">
        <v>9.1</v>
      </c>
    </row>
    <row r="936" spans="1:5" s="23" customFormat="1" ht="12.75">
      <c r="A936" s="19" t="s">
        <v>1156</v>
      </c>
      <c r="B936" s="20">
        <v>47822</v>
      </c>
      <c r="C936" s="21" t="s">
        <v>4273</v>
      </c>
      <c r="D936" s="20" t="s">
        <v>4272</v>
      </c>
      <c r="E936" s="29">
        <v>9.53</v>
      </c>
    </row>
    <row r="937" spans="1:5" s="26" customFormat="1" ht="12.75">
      <c r="A937" s="24"/>
      <c r="B937" s="75" t="s">
        <v>4274</v>
      </c>
      <c r="C937" s="76"/>
      <c r="D937" s="77"/>
      <c r="E937" s="27">
        <f>SUM(E935:E936)</f>
        <v>18.63</v>
      </c>
    </row>
    <row r="938" spans="1:5" s="23" customFormat="1" ht="25.5">
      <c r="A938" s="19" t="s">
        <v>1156</v>
      </c>
      <c r="B938" s="20">
        <v>47345</v>
      </c>
      <c r="C938" s="21" t="s">
        <v>4275</v>
      </c>
      <c r="D938" s="20" t="s">
        <v>4276</v>
      </c>
      <c r="E938" s="29">
        <v>15.45</v>
      </c>
    </row>
    <row r="939" spans="1:5" s="23" customFormat="1" ht="12.75">
      <c r="A939" s="19" t="s">
        <v>1156</v>
      </c>
      <c r="B939" s="20">
        <v>47341</v>
      </c>
      <c r="C939" s="21" t="s">
        <v>4277</v>
      </c>
      <c r="D939" s="20" t="s">
        <v>4276</v>
      </c>
      <c r="E939" s="29">
        <v>9.9</v>
      </c>
    </row>
    <row r="940" spans="1:5" s="23" customFormat="1" ht="12.75">
      <c r="A940" s="19" t="s">
        <v>1156</v>
      </c>
      <c r="B940" s="20">
        <v>47343</v>
      </c>
      <c r="C940" s="21" t="s">
        <v>4278</v>
      </c>
      <c r="D940" s="20" t="s">
        <v>4276</v>
      </c>
      <c r="E940" s="29">
        <v>4.7</v>
      </c>
    </row>
    <row r="941" spans="1:5" s="23" customFormat="1" ht="25.5">
      <c r="A941" s="19" t="s">
        <v>1156</v>
      </c>
      <c r="B941" s="20">
        <v>47349</v>
      </c>
      <c r="C941" s="21" t="s">
        <v>4279</v>
      </c>
      <c r="D941" s="20" t="s">
        <v>4276</v>
      </c>
      <c r="E941" s="29">
        <v>8.3</v>
      </c>
    </row>
    <row r="942" spans="1:5" s="26" customFormat="1" ht="12.75">
      <c r="A942" s="24"/>
      <c r="B942" s="75" t="s">
        <v>4280</v>
      </c>
      <c r="C942" s="76"/>
      <c r="D942" s="77"/>
      <c r="E942" s="27">
        <f>SUM(E938:E941)</f>
        <v>38.35</v>
      </c>
    </row>
    <row r="943" spans="1:5" s="23" customFormat="1" ht="25.5">
      <c r="A943" s="19" t="s">
        <v>1156</v>
      </c>
      <c r="B943" s="20">
        <v>48901</v>
      </c>
      <c r="C943" s="21" t="s">
        <v>4281</v>
      </c>
      <c r="D943" s="20" t="s">
        <v>4282</v>
      </c>
      <c r="E943" s="29">
        <v>13.05</v>
      </c>
    </row>
    <row r="944" spans="1:5" s="23" customFormat="1" ht="12.75">
      <c r="A944" s="19" t="s">
        <v>1156</v>
      </c>
      <c r="B944" s="20">
        <v>48904</v>
      </c>
      <c r="C944" s="21" t="s">
        <v>4283</v>
      </c>
      <c r="D944" s="20" t="s">
        <v>4282</v>
      </c>
      <c r="E944" s="29">
        <v>2.95</v>
      </c>
    </row>
    <row r="945" spans="1:5" s="23" customFormat="1" ht="12.75">
      <c r="A945" s="19" t="s">
        <v>1156</v>
      </c>
      <c r="B945" s="20">
        <v>48905</v>
      </c>
      <c r="C945" s="21" t="s">
        <v>4284</v>
      </c>
      <c r="D945" s="20" t="s">
        <v>4282</v>
      </c>
      <c r="E945" s="29">
        <v>14.4</v>
      </c>
    </row>
    <row r="946" spans="1:5" s="26" customFormat="1" ht="12.75">
      <c r="A946" s="24"/>
      <c r="B946" s="75" t="s">
        <v>4285</v>
      </c>
      <c r="C946" s="76"/>
      <c r="D946" s="77"/>
      <c r="E946" s="27">
        <f>SUM(E943:E945)</f>
        <v>30.4</v>
      </c>
    </row>
    <row r="947" spans="1:5" s="23" customFormat="1" ht="25.5">
      <c r="A947" s="19" t="s">
        <v>1156</v>
      </c>
      <c r="B947" s="20">
        <v>46981</v>
      </c>
      <c r="C947" s="21" t="s">
        <v>4286</v>
      </c>
      <c r="D947" s="20" t="s">
        <v>4287</v>
      </c>
      <c r="E947" s="29">
        <v>10.1</v>
      </c>
    </row>
    <row r="948" spans="1:5" s="26" customFormat="1" ht="12.75">
      <c r="A948" s="24"/>
      <c r="B948" s="75" t="s">
        <v>4288</v>
      </c>
      <c r="C948" s="76"/>
      <c r="D948" s="77"/>
      <c r="E948" s="27">
        <f>SUM(E947)</f>
        <v>10.1</v>
      </c>
    </row>
    <row r="949" spans="1:5" s="23" customFormat="1" ht="25.5">
      <c r="A949" s="19" t="s">
        <v>1156</v>
      </c>
      <c r="B949" s="20">
        <v>49141</v>
      </c>
      <c r="C949" s="21" t="s">
        <v>4289</v>
      </c>
      <c r="D949" s="20" t="s">
        <v>4290</v>
      </c>
      <c r="E949" s="29">
        <v>20.7</v>
      </c>
    </row>
    <row r="950" spans="1:5" s="23" customFormat="1" ht="25.5">
      <c r="A950" s="19" t="s">
        <v>1156</v>
      </c>
      <c r="B950" s="20">
        <v>49143</v>
      </c>
      <c r="C950" s="21" t="s">
        <v>4291</v>
      </c>
      <c r="D950" s="20" t="s">
        <v>4290</v>
      </c>
      <c r="E950" s="29">
        <v>7.35</v>
      </c>
    </row>
    <row r="951" spans="1:5" s="23" customFormat="1" ht="38.25">
      <c r="A951" s="19" t="s">
        <v>1156</v>
      </c>
      <c r="B951" s="20">
        <v>49144</v>
      </c>
      <c r="C951" s="21" t="s">
        <v>4292</v>
      </c>
      <c r="D951" s="20" t="s">
        <v>4290</v>
      </c>
      <c r="E951" s="29">
        <v>42.25</v>
      </c>
    </row>
    <row r="952" spans="1:5" s="23" customFormat="1" ht="25.5">
      <c r="A952" s="19" t="s">
        <v>1156</v>
      </c>
      <c r="B952" s="20">
        <v>49142</v>
      </c>
      <c r="C952" s="21" t="s">
        <v>4293</v>
      </c>
      <c r="D952" s="20" t="s">
        <v>4290</v>
      </c>
      <c r="E952" s="29">
        <v>6.15</v>
      </c>
    </row>
    <row r="953" spans="1:5" s="26" customFormat="1" ht="12.75">
      <c r="A953" s="24"/>
      <c r="B953" s="75" t="s">
        <v>4294</v>
      </c>
      <c r="C953" s="76"/>
      <c r="D953" s="77"/>
      <c r="E953" s="27">
        <f>SUM(E949:E952)</f>
        <v>76.45</v>
      </c>
    </row>
    <row r="954" spans="1:5" s="23" customFormat="1" ht="12.75">
      <c r="A954" s="19" t="s">
        <v>1156</v>
      </c>
      <c r="B954" s="20">
        <v>48305</v>
      </c>
      <c r="C954" s="21" t="s">
        <v>4295</v>
      </c>
      <c r="D954" s="20" t="s">
        <v>4296</v>
      </c>
      <c r="E954" s="29">
        <v>3.85</v>
      </c>
    </row>
    <row r="955" spans="1:5" s="23" customFormat="1" ht="12.75">
      <c r="A955" s="19" t="s">
        <v>1156</v>
      </c>
      <c r="B955" s="20">
        <v>48308</v>
      </c>
      <c r="C955" s="21" t="s">
        <v>4297</v>
      </c>
      <c r="D955" s="20" t="s">
        <v>4296</v>
      </c>
      <c r="E955" s="29">
        <v>4.05</v>
      </c>
    </row>
    <row r="956" spans="1:5" s="23" customFormat="1" ht="25.5">
      <c r="A956" s="19" t="s">
        <v>1156</v>
      </c>
      <c r="B956" s="20">
        <v>48304</v>
      </c>
      <c r="C956" s="21" t="s">
        <v>4298</v>
      </c>
      <c r="D956" s="20" t="s">
        <v>4296</v>
      </c>
      <c r="E956" s="29">
        <v>8</v>
      </c>
    </row>
    <row r="957" spans="1:5" s="26" customFormat="1" ht="12.75">
      <c r="A957" s="24"/>
      <c r="B957" s="75" t="s">
        <v>4299</v>
      </c>
      <c r="C957" s="76"/>
      <c r="D957" s="77"/>
      <c r="E957" s="27">
        <f>SUM(E954:E956)</f>
        <v>15.9</v>
      </c>
    </row>
    <row r="958" spans="1:5" s="23" customFormat="1" ht="12.75">
      <c r="A958" s="19" t="s">
        <v>1156</v>
      </c>
      <c r="B958" s="20">
        <v>47223</v>
      </c>
      <c r="C958" s="21" t="s">
        <v>4300</v>
      </c>
      <c r="D958" s="20" t="s">
        <v>4301</v>
      </c>
      <c r="E958" s="29">
        <v>6.1</v>
      </c>
    </row>
    <row r="959" spans="1:5" s="23" customFormat="1" ht="25.5">
      <c r="A959" s="19" t="s">
        <v>1156</v>
      </c>
      <c r="B959" s="20">
        <v>47224</v>
      </c>
      <c r="C959" s="21" t="s">
        <v>4302</v>
      </c>
      <c r="D959" s="20" t="s">
        <v>4303</v>
      </c>
      <c r="E959" s="29">
        <v>7.35</v>
      </c>
    </row>
    <row r="960" spans="1:5" s="26" customFormat="1" ht="12.75">
      <c r="A960" s="24"/>
      <c r="B960" s="75" t="s">
        <v>4304</v>
      </c>
      <c r="C960" s="76"/>
      <c r="D960" s="77"/>
      <c r="E960" s="27">
        <f>SUM(E958:E959)</f>
        <v>13.45</v>
      </c>
    </row>
    <row r="961" spans="1:5" s="23" customFormat="1" ht="25.5">
      <c r="A961" s="19" t="s">
        <v>1156</v>
      </c>
      <c r="B961" s="20">
        <v>48541</v>
      </c>
      <c r="C961" s="21" t="s">
        <v>4305</v>
      </c>
      <c r="D961" s="20" t="s">
        <v>4306</v>
      </c>
      <c r="E961" s="29">
        <v>3</v>
      </c>
    </row>
    <row r="962" spans="1:5" s="23" customFormat="1" ht="12.75">
      <c r="A962" s="19" t="s">
        <v>1156</v>
      </c>
      <c r="B962" s="20">
        <v>48544</v>
      </c>
      <c r="C962" s="21" t="s">
        <v>4307</v>
      </c>
      <c r="D962" s="20" t="s">
        <v>4306</v>
      </c>
      <c r="E962" s="29">
        <v>21.8</v>
      </c>
    </row>
    <row r="963" spans="1:5" s="26" customFormat="1" ht="12.75">
      <c r="A963" s="24"/>
      <c r="B963" s="75" t="s">
        <v>4308</v>
      </c>
      <c r="C963" s="76"/>
      <c r="D963" s="77"/>
      <c r="E963" s="27">
        <f>SUM(E961:E962)</f>
        <v>24.8</v>
      </c>
    </row>
    <row r="964" spans="1:5" s="23" customFormat="1" ht="25.5">
      <c r="A964" s="19" t="s">
        <v>1156</v>
      </c>
      <c r="B964" s="20">
        <v>49269</v>
      </c>
      <c r="C964" s="21" t="s">
        <v>4309</v>
      </c>
      <c r="D964" s="20" t="s">
        <v>4310</v>
      </c>
      <c r="E964" s="29">
        <v>24.95</v>
      </c>
    </row>
    <row r="965" spans="1:5" s="23" customFormat="1" ht="25.5">
      <c r="A965" s="19" t="s">
        <v>1156</v>
      </c>
      <c r="B965" s="20">
        <v>49272</v>
      </c>
      <c r="C965" s="21" t="s">
        <v>4311</v>
      </c>
      <c r="D965" s="20" t="s">
        <v>4310</v>
      </c>
      <c r="E965" s="29">
        <v>19.1</v>
      </c>
    </row>
    <row r="966" spans="1:5" s="23" customFormat="1" ht="25.5">
      <c r="A966" s="19" t="s">
        <v>1156</v>
      </c>
      <c r="B966" s="20">
        <v>49270</v>
      </c>
      <c r="C966" s="21" t="s">
        <v>4312</v>
      </c>
      <c r="D966" s="20" t="s">
        <v>4310</v>
      </c>
      <c r="E966" s="29">
        <v>21.35</v>
      </c>
    </row>
    <row r="967" spans="1:5" s="26" customFormat="1" ht="12.75">
      <c r="A967" s="24"/>
      <c r="B967" s="75" t="s">
        <v>4313</v>
      </c>
      <c r="C967" s="76"/>
      <c r="D967" s="77"/>
      <c r="E967" s="27">
        <f>SUM(E964:E966)</f>
        <v>65.4</v>
      </c>
    </row>
    <row r="968" spans="1:5" s="23" customFormat="1" ht="12.75">
      <c r="A968" s="19" t="s">
        <v>1156</v>
      </c>
      <c r="B968" s="20">
        <v>48664</v>
      </c>
      <c r="C968" s="21" t="s">
        <v>4314</v>
      </c>
      <c r="D968" s="20" t="s">
        <v>4315</v>
      </c>
      <c r="E968" s="29">
        <v>3.2</v>
      </c>
    </row>
    <row r="969" spans="1:5" s="23" customFormat="1" ht="12.75">
      <c r="A969" s="19" t="s">
        <v>1156</v>
      </c>
      <c r="B969" s="20">
        <v>48663</v>
      </c>
      <c r="C969" s="21" t="s">
        <v>4316</v>
      </c>
      <c r="D969" s="20" t="s">
        <v>4315</v>
      </c>
      <c r="E969" s="29">
        <v>5.3</v>
      </c>
    </row>
    <row r="970" spans="1:5" s="26" customFormat="1" ht="12.75">
      <c r="A970" s="24"/>
      <c r="B970" s="75" t="s">
        <v>4317</v>
      </c>
      <c r="C970" s="76"/>
      <c r="D970" s="77"/>
      <c r="E970" s="27">
        <f>SUM(E968:E969)</f>
        <v>8.5</v>
      </c>
    </row>
    <row r="971" spans="1:5" s="23" customFormat="1" ht="12.75">
      <c r="A971" s="19" t="s">
        <v>1156</v>
      </c>
      <c r="B971" s="20">
        <v>48063</v>
      </c>
      <c r="C971" s="21" t="s">
        <v>226</v>
      </c>
      <c r="D971" s="20" t="s">
        <v>227</v>
      </c>
      <c r="E971" s="29">
        <v>8.7</v>
      </c>
    </row>
    <row r="972" spans="1:5" s="23" customFormat="1" ht="12.75">
      <c r="A972" s="19" t="s">
        <v>1156</v>
      </c>
      <c r="B972" s="20">
        <v>48061</v>
      </c>
      <c r="C972" s="21" t="s">
        <v>228</v>
      </c>
      <c r="D972" s="20" t="s">
        <v>227</v>
      </c>
      <c r="E972" s="29">
        <v>5.6</v>
      </c>
    </row>
    <row r="973" spans="1:5" s="26" customFormat="1" ht="12.75">
      <c r="A973" s="24"/>
      <c r="B973" s="75" t="s">
        <v>229</v>
      </c>
      <c r="C973" s="76"/>
      <c r="D973" s="77"/>
      <c r="E973" s="27">
        <f>SUM(E971:E972)</f>
        <v>14.299999999999999</v>
      </c>
    </row>
    <row r="974" spans="1:5" s="23" customFormat="1" ht="12.75">
      <c r="A974" s="19" t="s">
        <v>1156</v>
      </c>
      <c r="B974" s="20">
        <v>46742</v>
      </c>
      <c r="C974" s="21" t="s">
        <v>230</v>
      </c>
      <c r="D974" s="20" t="s">
        <v>231</v>
      </c>
      <c r="E974" s="29">
        <v>5.25</v>
      </c>
    </row>
    <row r="975" spans="1:5" s="23" customFormat="1" ht="12.75">
      <c r="A975" s="19" t="s">
        <v>1156</v>
      </c>
      <c r="B975" s="20">
        <v>46741</v>
      </c>
      <c r="C975" s="21" t="s">
        <v>232</v>
      </c>
      <c r="D975" s="20" t="s">
        <v>231</v>
      </c>
      <c r="E975" s="29">
        <v>8.8</v>
      </c>
    </row>
    <row r="976" spans="1:5" s="23" customFormat="1" ht="25.5">
      <c r="A976" s="19" t="s">
        <v>1156</v>
      </c>
      <c r="B976" s="20">
        <v>46744</v>
      </c>
      <c r="C976" s="21" t="s">
        <v>233</v>
      </c>
      <c r="D976" s="20" t="s">
        <v>231</v>
      </c>
      <c r="E976" s="29">
        <v>8.2</v>
      </c>
    </row>
    <row r="977" spans="1:5" s="26" customFormat="1" ht="12.75">
      <c r="A977" s="24"/>
      <c r="B977" s="75" t="s">
        <v>234</v>
      </c>
      <c r="C977" s="76"/>
      <c r="D977" s="77"/>
      <c r="E977" s="27">
        <f>SUM(E974:E976)</f>
        <v>22.25</v>
      </c>
    </row>
    <row r="978" spans="1:5" s="23" customFormat="1" ht="12.75">
      <c r="A978" s="19" t="s">
        <v>1156</v>
      </c>
      <c r="B978" s="20">
        <v>46861</v>
      </c>
      <c r="C978" s="21" t="s">
        <v>235</v>
      </c>
      <c r="D978" s="20" t="s">
        <v>236</v>
      </c>
      <c r="E978" s="29">
        <v>2.8</v>
      </c>
    </row>
    <row r="979" spans="1:5" s="26" customFormat="1" ht="12.75">
      <c r="A979" s="24"/>
      <c r="B979" s="75" t="s">
        <v>237</v>
      </c>
      <c r="C979" s="76"/>
      <c r="D979" s="77"/>
      <c r="E979" s="27">
        <f>SUM(E978)</f>
        <v>2.8</v>
      </c>
    </row>
    <row r="980" spans="1:5" s="23" customFormat="1" ht="12.75">
      <c r="A980" s="18"/>
      <c r="B980" s="78" t="s">
        <v>1157</v>
      </c>
      <c r="C980" s="79"/>
      <c r="D980" s="80"/>
      <c r="E980" s="27">
        <f>E909+E912+E914+E916+E918+E921+E925+E927+E930+E934+E937+E942+E946+E948+E953+E957+E960+E963+E967+E970+E973+E977+E979</f>
        <v>558.93</v>
      </c>
    </row>
    <row r="981" spans="1:5" s="23" customFormat="1" ht="12.75">
      <c r="A981" s="34" t="s">
        <v>238</v>
      </c>
      <c r="B981" s="35" t="s">
        <v>239</v>
      </c>
      <c r="C981" s="21" t="s">
        <v>240</v>
      </c>
      <c r="D981" s="20" t="s">
        <v>241</v>
      </c>
      <c r="E981" s="29">
        <v>8</v>
      </c>
    </row>
    <row r="982" spans="1:5" s="23" customFormat="1" ht="12.75">
      <c r="A982" s="34" t="s">
        <v>238</v>
      </c>
      <c r="B982" s="35" t="s">
        <v>242</v>
      </c>
      <c r="C982" s="21" t="s">
        <v>243</v>
      </c>
      <c r="D982" s="20" t="s">
        <v>241</v>
      </c>
      <c r="E982" s="29">
        <v>3.6</v>
      </c>
    </row>
    <row r="983" spans="1:5" s="23" customFormat="1" ht="12.75">
      <c r="A983" s="34" t="s">
        <v>238</v>
      </c>
      <c r="B983" s="35" t="s">
        <v>244</v>
      </c>
      <c r="C983" s="21" t="s">
        <v>245</v>
      </c>
      <c r="D983" s="20" t="s">
        <v>241</v>
      </c>
      <c r="E983" s="29">
        <v>12.6</v>
      </c>
    </row>
    <row r="984" spans="1:5" s="23" customFormat="1" ht="12.75">
      <c r="A984" s="34" t="s">
        <v>238</v>
      </c>
      <c r="B984" s="35" t="s">
        <v>246</v>
      </c>
      <c r="C984" s="21" t="s">
        <v>247</v>
      </c>
      <c r="D984" s="20" t="s">
        <v>241</v>
      </c>
      <c r="E984" s="29">
        <v>5.9</v>
      </c>
    </row>
    <row r="985" spans="1:5" s="23" customFormat="1" ht="25.5">
      <c r="A985" s="34" t="s">
        <v>238</v>
      </c>
      <c r="B985" s="35" t="s">
        <v>248</v>
      </c>
      <c r="C985" s="21" t="s">
        <v>249</v>
      </c>
      <c r="D985" s="20" t="s">
        <v>241</v>
      </c>
      <c r="E985" s="29">
        <v>3.2</v>
      </c>
    </row>
    <row r="986" spans="1:5" s="23" customFormat="1" ht="12.75">
      <c r="A986" s="34" t="s">
        <v>238</v>
      </c>
      <c r="B986" s="35" t="s">
        <v>250</v>
      </c>
      <c r="C986" s="21" t="s">
        <v>251</v>
      </c>
      <c r="D986" s="20" t="s">
        <v>241</v>
      </c>
      <c r="E986" s="29">
        <v>1.5</v>
      </c>
    </row>
    <row r="987" spans="1:5" s="23" customFormat="1" ht="12.75">
      <c r="A987" s="34" t="s">
        <v>238</v>
      </c>
      <c r="B987" s="35" t="s">
        <v>252</v>
      </c>
      <c r="C987" s="21" t="s">
        <v>253</v>
      </c>
      <c r="D987" s="20" t="s">
        <v>241</v>
      </c>
      <c r="E987" s="29">
        <v>10.6</v>
      </c>
    </row>
    <row r="988" spans="1:5" s="23" customFormat="1" ht="12.75">
      <c r="A988" s="34" t="s">
        <v>238</v>
      </c>
      <c r="B988" s="35" t="s">
        <v>254</v>
      </c>
      <c r="C988" s="21" t="s">
        <v>255</v>
      </c>
      <c r="D988" s="20" t="s">
        <v>241</v>
      </c>
      <c r="E988" s="29">
        <v>10.1</v>
      </c>
    </row>
    <row r="989" spans="1:5" s="23" customFormat="1" ht="12.75">
      <c r="A989" s="34" t="s">
        <v>238</v>
      </c>
      <c r="B989" s="35" t="s">
        <v>256</v>
      </c>
      <c r="C989" s="21" t="s">
        <v>257</v>
      </c>
      <c r="D989" s="20" t="s">
        <v>241</v>
      </c>
      <c r="E989" s="29">
        <v>3.7</v>
      </c>
    </row>
    <row r="990" spans="1:5" s="26" customFormat="1" ht="12.75">
      <c r="A990" s="36"/>
      <c r="B990" s="81" t="s">
        <v>258</v>
      </c>
      <c r="C990" s="82"/>
      <c r="D990" s="83"/>
      <c r="E990" s="27">
        <f>SUM(E981:E989)</f>
        <v>59.20000000000001</v>
      </c>
    </row>
    <row r="991" spans="1:5" s="23" customFormat="1" ht="25.5">
      <c r="A991" s="34" t="s">
        <v>238</v>
      </c>
      <c r="B991" s="35" t="s">
        <v>259</v>
      </c>
      <c r="C991" s="21" t="s">
        <v>260</v>
      </c>
      <c r="D991" s="20" t="s">
        <v>261</v>
      </c>
      <c r="E991" s="29">
        <v>28</v>
      </c>
    </row>
    <row r="992" spans="1:5" s="23" customFormat="1" ht="25.5">
      <c r="A992" s="34" t="s">
        <v>238</v>
      </c>
      <c r="B992" s="35" t="s">
        <v>262</v>
      </c>
      <c r="C992" s="21" t="s">
        <v>263</v>
      </c>
      <c r="D992" s="20" t="s">
        <v>261</v>
      </c>
      <c r="E992" s="29">
        <v>19.48</v>
      </c>
    </row>
    <row r="993" spans="1:5" s="23" customFormat="1" ht="25.5">
      <c r="A993" s="34" t="s">
        <v>238</v>
      </c>
      <c r="B993" s="35" t="s">
        <v>264</v>
      </c>
      <c r="C993" s="21" t="s">
        <v>265</v>
      </c>
      <c r="D993" s="20" t="s">
        <v>261</v>
      </c>
      <c r="E993" s="29">
        <v>25.65</v>
      </c>
    </row>
    <row r="994" spans="1:5" s="23" customFormat="1" ht="25.5">
      <c r="A994" s="34" t="s">
        <v>238</v>
      </c>
      <c r="B994" s="35" t="s">
        <v>266</v>
      </c>
      <c r="C994" s="21" t="s">
        <v>267</v>
      </c>
      <c r="D994" s="20" t="s">
        <v>261</v>
      </c>
      <c r="E994" s="29">
        <v>7.96</v>
      </c>
    </row>
    <row r="995" spans="1:5" s="26" customFormat="1" ht="12.75">
      <c r="A995" s="36"/>
      <c r="B995" s="81" t="s">
        <v>268</v>
      </c>
      <c r="C995" s="82"/>
      <c r="D995" s="83"/>
      <c r="E995" s="27">
        <f>SUM(E991:E994)</f>
        <v>81.08999999999999</v>
      </c>
    </row>
    <row r="996" spans="1:5" s="23" customFormat="1" ht="25.5">
      <c r="A996" s="34" t="s">
        <v>238</v>
      </c>
      <c r="B996" s="20">
        <v>12162</v>
      </c>
      <c r="C996" s="21" t="s">
        <v>269</v>
      </c>
      <c r="D996" s="20" t="s">
        <v>270</v>
      </c>
      <c r="E996" s="29">
        <v>3</v>
      </c>
    </row>
    <row r="997" spans="1:5" s="23" customFormat="1" ht="25.5">
      <c r="A997" s="34" t="s">
        <v>238</v>
      </c>
      <c r="B997" s="20">
        <v>12151</v>
      </c>
      <c r="C997" s="21" t="s">
        <v>271</v>
      </c>
      <c r="D997" s="20" t="s">
        <v>270</v>
      </c>
      <c r="E997" s="29">
        <v>6.95</v>
      </c>
    </row>
    <row r="998" spans="1:5" s="23" customFormat="1" ht="25.5">
      <c r="A998" s="34" t="s">
        <v>238</v>
      </c>
      <c r="B998" s="20">
        <v>12140</v>
      </c>
      <c r="C998" s="21" t="s">
        <v>272</v>
      </c>
      <c r="D998" s="20" t="s">
        <v>270</v>
      </c>
      <c r="E998" s="29">
        <v>3</v>
      </c>
    </row>
    <row r="999" spans="1:5" s="26" customFormat="1" ht="12.75">
      <c r="A999" s="36"/>
      <c r="B999" s="75" t="s">
        <v>273</v>
      </c>
      <c r="C999" s="76"/>
      <c r="D999" s="77"/>
      <c r="E999" s="27">
        <f>SUM(E996:E998)</f>
        <v>12.95</v>
      </c>
    </row>
    <row r="1000" spans="1:5" s="23" customFormat="1" ht="12.75">
      <c r="A1000" s="34" t="s">
        <v>238</v>
      </c>
      <c r="B1000" s="35" t="s">
        <v>274</v>
      </c>
      <c r="C1000" s="21" t="s">
        <v>275</v>
      </c>
      <c r="D1000" s="20" t="s">
        <v>276</v>
      </c>
      <c r="E1000" s="29">
        <v>3</v>
      </c>
    </row>
    <row r="1001" spans="1:5" s="26" customFormat="1" ht="12.75">
      <c r="A1001" s="36"/>
      <c r="B1001" s="81" t="s">
        <v>277</v>
      </c>
      <c r="C1001" s="82"/>
      <c r="D1001" s="83"/>
      <c r="E1001" s="27">
        <f>SUM(E1000)</f>
        <v>3</v>
      </c>
    </row>
    <row r="1002" spans="1:5" s="23" customFormat="1" ht="12.75">
      <c r="A1002" s="34" t="s">
        <v>238</v>
      </c>
      <c r="B1002" s="20">
        <v>12510</v>
      </c>
      <c r="C1002" s="21" t="s">
        <v>278</v>
      </c>
      <c r="D1002" s="20" t="s">
        <v>279</v>
      </c>
      <c r="E1002" s="29">
        <v>4.81</v>
      </c>
    </row>
    <row r="1003" spans="1:5" s="23" customFormat="1" ht="12.75">
      <c r="A1003" s="34" t="s">
        <v>238</v>
      </c>
      <c r="B1003" s="20">
        <v>12351</v>
      </c>
      <c r="C1003" s="21" t="s">
        <v>280</v>
      </c>
      <c r="D1003" s="20" t="s">
        <v>281</v>
      </c>
      <c r="E1003" s="29">
        <v>8.5</v>
      </c>
    </row>
    <row r="1004" spans="1:5" s="23" customFormat="1" ht="12.75">
      <c r="A1004" s="34" t="s">
        <v>238</v>
      </c>
      <c r="B1004" s="20">
        <v>12507</v>
      </c>
      <c r="C1004" s="21" t="s">
        <v>282</v>
      </c>
      <c r="D1004" s="20" t="s">
        <v>281</v>
      </c>
      <c r="E1004" s="29">
        <v>8.01</v>
      </c>
    </row>
    <row r="1005" spans="1:5" s="23" customFormat="1" ht="12.75">
      <c r="A1005" s="34" t="s">
        <v>238</v>
      </c>
      <c r="B1005" s="20">
        <v>12474</v>
      </c>
      <c r="C1005" s="21" t="s">
        <v>283</v>
      </c>
      <c r="D1005" s="20" t="s">
        <v>281</v>
      </c>
      <c r="E1005" s="29">
        <v>7.7</v>
      </c>
    </row>
    <row r="1006" spans="1:5" s="23" customFormat="1" ht="25.5">
      <c r="A1006" s="34" t="s">
        <v>238</v>
      </c>
      <c r="B1006" s="20">
        <v>12496</v>
      </c>
      <c r="C1006" s="21" t="s">
        <v>284</v>
      </c>
      <c r="D1006" s="20" t="s">
        <v>281</v>
      </c>
      <c r="E1006" s="29">
        <v>7.4</v>
      </c>
    </row>
    <row r="1007" spans="1:5" s="23" customFormat="1" ht="12.75">
      <c r="A1007" s="34" t="s">
        <v>238</v>
      </c>
      <c r="B1007" s="20">
        <v>12579</v>
      </c>
      <c r="C1007" s="21" t="s">
        <v>285</v>
      </c>
      <c r="D1007" s="20" t="s">
        <v>281</v>
      </c>
      <c r="E1007" s="29">
        <v>8.8</v>
      </c>
    </row>
    <row r="1008" spans="1:5" s="23" customFormat="1" ht="12.75">
      <c r="A1008" s="34" t="s">
        <v>238</v>
      </c>
      <c r="B1008" s="20">
        <v>12463</v>
      </c>
      <c r="C1008" s="21" t="s">
        <v>286</v>
      </c>
      <c r="D1008" s="20" t="s">
        <v>281</v>
      </c>
      <c r="E1008" s="29">
        <v>11.2</v>
      </c>
    </row>
    <row r="1009" spans="1:5" s="23" customFormat="1" ht="12.75">
      <c r="A1009" s="34" t="s">
        <v>238</v>
      </c>
      <c r="B1009" s="20">
        <v>12485</v>
      </c>
      <c r="C1009" s="21" t="s">
        <v>287</v>
      </c>
      <c r="D1009" s="20" t="s">
        <v>281</v>
      </c>
      <c r="E1009" s="29">
        <v>12.4</v>
      </c>
    </row>
    <row r="1010" spans="1:5" s="23" customFormat="1" ht="12.75">
      <c r="A1010" s="34" t="s">
        <v>238</v>
      </c>
      <c r="B1010" s="20">
        <v>12452</v>
      </c>
      <c r="C1010" s="21" t="s">
        <v>288</v>
      </c>
      <c r="D1010" s="20" t="s">
        <v>281</v>
      </c>
      <c r="E1010" s="29">
        <v>17</v>
      </c>
    </row>
    <row r="1011" spans="1:5" s="23" customFormat="1" ht="12.75">
      <c r="A1011" s="34" t="s">
        <v>238</v>
      </c>
      <c r="B1011" s="20">
        <v>12610</v>
      </c>
      <c r="C1011" s="21" t="s">
        <v>289</v>
      </c>
      <c r="D1011" s="20" t="s">
        <v>281</v>
      </c>
      <c r="E1011" s="29">
        <v>5</v>
      </c>
    </row>
    <row r="1012" spans="1:5" s="23" customFormat="1" ht="25.5">
      <c r="A1012" s="34" t="s">
        <v>238</v>
      </c>
      <c r="B1012" s="20">
        <v>12548</v>
      </c>
      <c r="C1012" s="21" t="s">
        <v>290</v>
      </c>
      <c r="D1012" s="20" t="s">
        <v>281</v>
      </c>
      <c r="E1012" s="29">
        <v>15.2</v>
      </c>
    </row>
    <row r="1013" spans="1:5" s="26" customFormat="1" ht="12.75">
      <c r="A1013" s="36"/>
      <c r="B1013" s="75" t="s">
        <v>291</v>
      </c>
      <c r="C1013" s="76"/>
      <c r="D1013" s="77"/>
      <c r="E1013" s="27">
        <f>SUM(E1002:E1012)</f>
        <v>106.02000000000001</v>
      </c>
    </row>
    <row r="1014" spans="1:5" s="23" customFormat="1" ht="12.75">
      <c r="A1014" s="34" t="s">
        <v>238</v>
      </c>
      <c r="B1014" s="20">
        <v>11551</v>
      </c>
      <c r="C1014" s="21" t="s">
        <v>292</v>
      </c>
      <c r="D1014" s="20" t="s">
        <v>293</v>
      </c>
      <c r="E1014" s="29">
        <v>18.8</v>
      </c>
    </row>
    <row r="1015" spans="1:5" s="23" customFormat="1" ht="12.75">
      <c r="A1015" s="34" t="s">
        <v>238</v>
      </c>
      <c r="B1015" s="20">
        <v>11689</v>
      </c>
      <c r="C1015" s="21" t="s">
        <v>294</v>
      </c>
      <c r="D1015" s="20" t="s">
        <v>293</v>
      </c>
      <c r="E1015" s="29">
        <v>2.4</v>
      </c>
    </row>
    <row r="1016" spans="1:5" s="23" customFormat="1" ht="12.75">
      <c r="A1016" s="34" t="s">
        <v>238</v>
      </c>
      <c r="B1016" s="20">
        <v>13053</v>
      </c>
      <c r="C1016" s="21" t="s">
        <v>295</v>
      </c>
      <c r="D1016" s="20" t="s">
        <v>296</v>
      </c>
      <c r="E1016" s="29">
        <v>14.2</v>
      </c>
    </row>
    <row r="1017" spans="1:5" s="23" customFormat="1" ht="12.75">
      <c r="A1017" s="34" t="s">
        <v>238</v>
      </c>
      <c r="B1017" s="20">
        <v>11767</v>
      </c>
      <c r="C1017" s="21" t="s">
        <v>297</v>
      </c>
      <c r="D1017" s="20" t="s">
        <v>296</v>
      </c>
      <c r="E1017" s="29">
        <v>34.6</v>
      </c>
    </row>
    <row r="1018" spans="1:5" s="23" customFormat="1" ht="25.5">
      <c r="A1018" s="34" t="s">
        <v>238</v>
      </c>
      <c r="B1018" s="20">
        <v>11653</v>
      </c>
      <c r="C1018" s="21" t="s">
        <v>298</v>
      </c>
      <c r="D1018" s="20" t="s">
        <v>296</v>
      </c>
      <c r="E1018" s="29">
        <v>30.2</v>
      </c>
    </row>
    <row r="1019" spans="1:5" s="23" customFormat="1" ht="12.75">
      <c r="A1019" s="34" t="s">
        <v>238</v>
      </c>
      <c r="B1019" s="20">
        <v>11951</v>
      </c>
      <c r="C1019" s="21" t="s">
        <v>299</v>
      </c>
      <c r="D1019" s="20" t="s">
        <v>296</v>
      </c>
      <c r="E1019" s="29">
        <v>71.5</v>
      </c>
    </row>
    <row r="1020" spans="1:5" s="23" customFormat="1" ht="12.75">
      <c r="A1020" s="34" t="s">
        <v>238</v>
      </c>
      <c r="B1020" s="20">
        <v>11675</v>
      </c>
      <c r="C1020" s="21" t="s">
        <v>300</v>
      </c>
      <c r="D1020" s="20" t="s">
        <v>296</v>
      </c>
      <c r="E1020" s="29">
        <v>4</v>
      </c>
    </row>
    <row r="1021" spans="1:5" s="23" customFormat="1" ht="12.75">
      <c r="A1021" s="34" t="s">
        <v>238</v>
      </c>
      <c r="B1021" s="20">
        <v>11756</v>
      </c>
      <c r="C1021" s="21" t="s">
        <v>301</v>
      </c>
      <c r="D1021" s="20" t="s">
        <v>296</v>
      </c>
      <c r="E1021" s="29">
        <v>12</v>
      </c>
    </row>
    <row r="1022" spans="1:5" s="23" customFormat="1" ht="12.75">
      <c r="A1022" s="34" t="s">
        <v>238</v>
      </c>
      <c r="B1022" s="20">
        <v>11720</v>
      </c>
      <c r="C1022" s="21" t="s">
        <v>302</v>
      </c>
      <c r="D1022" s="20" t="s">
        <v>296</v>
      </c>
      <c r="E1022" s="29">
        <v>10.3</v>
      </c>
    </row>
    <row r="1023" spans="1:5" s="23" customFormat="1" ht="12.75">
      <c r="A1023" s="34" t="s">
        <v>238</v>
      </c>
      <c r="B1023" s="20">
        <v>11664</v>
      </c>
      <c r="C1023" s="21" t="s">
        <v>303</v>
      </c>
      <c r="D1023" s="20" t="s">
        <v>296</v>
      </c>
      <c r="E1023" s="29">
        <v>27.8</v>
      </c>
    </row>
    <row r="1024" spans="1:5" s="23" customFormat="1" ht="12.75">
      <c r="A1024" s="34" t="s">
        <v>238</v>
      </c>
      <c r="B1024" s="20">
        <v>11582</v>
      </c>
      <c r="C1024" s="21" t="s">
        <v>304</v>
      </c>
      <c r="D1024" s="20" t="s">
        <v>296</v>
      </c>
      <c r="E1024" s="29">
        <v>10.1</v>
      </c>
    </row>
    <row r="1025" spans="1:5" s="26" customFormat="1" ht="12.75">
      <c r="A1025" s="36"/>
      <c r="B1025" s="75" t="s">
        <v>305</v>
      </c>
      <c r="C1025" s="76"/>
      <c r="D1025" s="77"/>
      <c r="E1025" s="27">
        <f>SUM(E1014:E1024)</f>
        <v>235.9</v>
      </c>
    </row>
    <row r="1026" spans="1:5" s="23" customFormat="1" ht="12.75">
      <c r="A1026" s="34" t="s">
        <v>238</v>
      </c>
      <c r="B1026" s="20">
        <v>10414</v>
      </c>
      <c r="C1026" s="21" t="s">
        <v>306</v>
      </c>
      <c r="D1026" s="20" t="s">
        <v>307</v>
      </c>
      <c r="E1026" s="29">
        <v>13.7</v>
      </c>
    </row>
    <row r="1027" spans="1:5" s="23" customFormat="1" ht="25.5">
      <c r="A1027" s="34" t="s">
        <v>238</v>
      </c>
      <c r="B1027" s="20">
        <v>10351</v>
      </c>
      <c r="C1027" s="21" t="s">
        <v>308</v>
      </c>
      <c r="D1027" s="20" t="s">
        <v>307</v>
      </c>
      <c r="E1027" s="29">
        <v>15.9</v>
      </c>
    </row>
    <row r="1028" spans="1:5" s="23" customFormat="1" ht="25.5">
      <c r="A1028" s="34" t="s">
        <v>238</v>
      </c>
      <c r="B1028" s="20">
        <v>10416</v>
      </c>
      <c r="C1028" s="21" t="s">
        <v>309</v>
      </c>
      <c r="D1028" s="20" t="s">
        <v>307</v>
      </c>
      <c r="E1028" s="29">
        <v>12.85</v>
      </c>
    </row>
    <row r="1029" spans="1:5" s="23" customFormat="1" ht="25.5">
      <c r="A1029" s="34" t="s">
        <v>238</v>
      </c>
      <c r="B1029" s="20">
        <v>10411</v>
      </c>
      <c r="C1029" s="21" t="s">
        <v>310</v>
      </c>
      <c r="D1029" s="20" t="s">
        <v>307</v>
      </c>
      <c r="E1029" s="29">
        <v>32.4</v>
      </c>
    </row>
    <row r="1030" spans="1:5" s="23" customFormat="1" ht="12.75">
      <c r="A1030" s="34" t="s">
        <v>238</v>
      </c>
      <c r="B1030" s="20">
        <v>10457</v>
      </c>
      <c r="C1030" s="21" t="s">
        <v>311</v>
      </c>
      <c r="D1030" s="20" t="s">
        <v>307</v>
      </c>
      <c r="E1030" s="29">
        <v>36.61</v>
      </c>
    </row>
    <row r="1031" spans="1:5" s="23" customFormat="1" ht="12.75">
      <c r="A1031" s="34" t="s">
        <v>238</v>
      </c>
      <c r="B1031" s="20">
        <v>10373</v>
      </c>
      <c r="C1031" s="21" t="s">
        <v>312</v>
      </c>
      <c r="D1031" s="20" t="s">
        <v>307</v>
      </c>
      <c r="E1031" s="29">
        <v>9.5</v>
      </c>
    </row>
    <row r="1032" spans="1:5" s="23" customFormat="1" ht="12.75">
      <c r="A1032" s="34" t="s">
        <v>238</v>
      </c>
      <c r="B1032" s="20">
        <v>10384</v>
      </c>
      <c r="C1032" s="21" t="s">
        <v>313</v>
      </c>
      <c r="D1032" s="20" t="s">
        <v>307</v>
      </c>
      <c r="E1032" s="29">
        <v>8.98</v>
      </c>
    </row>
    <row r="1033" spans="1:5" s="23" customFormat="1" ht="25.5">
      <c r="A1033" s="34" t="s">
        <v>238</v>
      </c>
      <c r="B1033" s="20">
        <v>10355</v>
      </c>
      <c r="C1033" s="21" t="s">
        <v>314</v>
      </c>
      <c r="D1033" s="20" t="s">
        <v>307</v>
      </c>
      <c r="E1033" s="29">
        <v>57.4</v>
      </c>
    </row>
    <row r="1034" spans="1:5" s="23" customFormat="1" ht="12.75">
      <c r="A1034" s="34" t="s">
        <v>238</v>
      </c>
      <c r="B1034" s="20">
        <v>10362</v>
      </c>
      <c r="C1034" s="21" t="s">
        <v>315</v>
      </c>
      <c r="D1034" s="20" t="s">
        <v>307</v>
      </c>
      <c r="E1034" s="29">
        <v>7.35</v>
      </c>
    </row>
    <row r="1035" spans="1:5" s="26" customFormat="1" ht="12.75">
      <c r="A1035" s="36"/>
      <c r="B1035" s="75" t="s">
        <v>316</v>
      </c>
      <c r="C1035" s="76"/>
      <c r="D1035" s="77"/>
      <c r="E1035" s="27">
        <f>SUM(E1026:E1034)</f>
        <v>194.69</v>
      </c>
    </row>
    <row r="1036" spans="1:5" s="23" customFormat="1" ht="25.5">
      <c r="A1036" s="34" t="s">
        <v>238</v>
      </c>
      <c r="B1036" s="37">
        <v>11173</v>
      </c>
      <c r="C1036" s="19" t="s">
        <v>317</v>
      </c>
      <c r="D1036" s="37" t="s">
        <v>318</v>
      </c>
      <c r="E1036" s="31">
        <v>11.4</v>
      </c>
    </row>
    <row r="1037" spans="1:5" s="23" customFormat="1" ht="12.75">
      <c r="A1037" s="34" t="s">
        <v>238</v>
      </c>
      <c r="B1037" s="37">
        <v>11169</v>
      </c>
      <c r="C1037" s="19" t="s">
        <v>319</v>
      </c>
      <c r="D1037" s="37" t="s">
        <v>318</v>
      </c>
      <c r="E1037" s="31">
        <v>4.1</v>
      </c>
    </row>
    <row r="1038" spans="1:5" s="23" customFormat="1" ht="12.75">
      <c r="A1038" s="34" t="s">
        <v>238</v>
      </c>
      <c r="B1038" s="37">
        <v>11151</v>
      </c>
      <c r="C1038" s="19" t="s">
        <v>320</v>
      </c>
      <c r="D1038" s="37" t="s">
        <v>318</v>
      </c>
      <c r="E1038" s="31">
        <v>6</v>
      </c>
    </row>
    <row r="1039" spans="1:5" s="23" customFormat="1" ht="25.5">
      <c r="A1039" s="34" t="s">
        <v>238</v>
      </c>
      <c r="B1039" s="37">
        <v>11162</v>
      </c>
      <c r="C1039" s="19" t="s">
        <v>321</v>
      </c>
      <c r="D1039" s="37" t="s">
        <v>318</v>
      </c>
      <c r="E1039" s="31">
        <v>14.3</v>
      </c>
    </row>
    <row r="1040" spans="1:5" s="23" customFormat="1" ht="12.75">
      <c r="A1040" s="34" t="s">
        <v>238</v>
      </c>
      <c r="B1040" s="37">
        <v>11256</v>
      </c>
      <c r="C1040" s="19" t="s">
        <v>322</v>
      </c>
      <c r="D1040" s="37" t="s">
        <v>318</v>
      </c>
      <c r="E1040" s="31">
        <v>2.4</v>
      </c>
    </row>
    <row r="1041" spans="1:5" s="23" customFormat="1" ht="12.75">
      <c r="A1041" s="34" t="s">
        <v>238</v>
      </c>
      <c r="B1041" s="37">
        <v>10951</v>
      </c>
      <c r="C1041" s="19" t="s">
        <v>323</v>
      </c>
      <c r="D1041" s="37" t="s">
        <v>318</v>
      </c>
      <c r="E1041" s="31">
        <v>24.97</v>
      </c>
    </row>
    <row r="1042" spans="1:5" s="23" customFormat="1" ht="12.75">
      <c r="A1042" s="34" t="s">
        <v>238</v>
      </c>
      <c r="B1042" s="38" t="s">
        <v>324</v>
      </c>
      <c r="C1042" s="19" t="s">
        <v>325</v>
      </c>
      <c r="D1042" s="37" t="s">
        <v>318</v>
      </c>
      <c r="E1042" s="31">
        <v>39</v>
      </c>
    </row>
    <row r="1043" spans="1:5" s="26" customFormat="1" ht="12.75">
      <c r="A1043" s="36"/>
      <c r="B1043" s="81" t="s">
        <v>326</v>
      </c>
      <c r="C1043" s="82"/>
      <c r="D1043" s="83"/>
      <c r="E1043" s="27">
        <f>SUM(E1036:E1042)</f>
        <v>102.16999999999999</v>
      </c>
    </row>
    <row r="1044" spans="1:5" s="23" customFormat="1" ht="25.5">
      <c r="A1044" s="34" t="s">
        <v>238</v>
      </c>
      <c r="B1044" s="20">
        <v>10151</v>
      </c>
      <c r="C1044" s="21" t="s">
        <v>327</v>
      </c>
      <c r="D1044" s="20" t="s">
        <v>328</v>
      </c>
      <c r="E1044" s="29">
        <v>24.81</v>
      </c>
    </row>
    <row r="1045" spans="1:5" s="23" customFormat="1" ht="12.75">
      <c r="A1045" s="34" t="s">
        <v>238</v>
      </c>
      <c r="B1045" s="20">
        <v>10163</v>
      </c>
      <c r="C1045" s="21" t="s">
        <v>2781</v>
      </c>
      <c r="D1045" s="20" t="s">
        <v>328</v>
      </c>
      <c r="E1045" s="29">
        <v>23.85</v>
      </c>
    </row>
    <row r="1046" spans="1:5" s="23" customFormat="1" ht="25.5">
      <c r="A1046" s="34" t="s">
        <v>238</v>
      </c>
      <c r="B1046" s="20">
        <v>10252</v>
      </c>
      <c r="C1046" s="21" t="s">
        <v>2782</v>
      </c>
      <c r="D1046" s="20" t="s">
        <v>328</v>
      </c>
      <c r="E1046" s="29">
        <v>9.3</v>
      </c>
    </row>
    <row r="1047" spans="1:5" s="26" customFormat="1" ht="12.75">
      <c r="A1047" s="36"/>
      <c r="B1047" s="75" t="s">
        <v>2783</v>
      </c>
      <c r="C1047" s="76"/>
      <c r="D1047" s="77"/>
      <c r="E1047" s="27">
        <f>SUM(E1044:E1046)</f>
        <v>57.959999999999994</v>
      </c>
    </row>
    <row r="1048" spans="1:5" s="23" customFormat="1" ht="25.5">
      <c r="A1048" s="34" t="s">
        <v>238</v>
      </c>
      <c r="B1048" s="35" t="s">
        <v>2784</v>
      </c>
      <c r="C1048" s="21" t="s">
        <v>2785</v>
      </c>
      <c r="D1048" s="20" t="s">
        <v>2786</v>
      </c>
      <c r="E1048" s="29">
        <v>3.6</v>
      </c>
    </row>
    <row r="1049" spans="1:5" s="23" customFormat="1" ht="12.75">
      <c r="A1049" s="34" t="s">
        <v>238</v>
      </c>
      <c r="B1049" s="35" t="s">
        <v>2787</v>
      </c>
      <c r="C1049" s="21" t="s">
        <v>2788</v>
      </c>
      <c r="D1049" s="20" t="s">
        <v>2786</v>
      </c>
      <c r="E1049" s="29">
        <v>3.6</v>
      </c>
    </row>
    <row r="1050" spans="1:5" s="23" customFormat="1" ht="12.75">
      <c r="A1050" s="34" t="s">
        <v>238</v>
      </c>
      <c r="B1050" s="35" t="s">
        <v>2789</v>
      </c>
      <c r="C1050" s="21" t="s">
        <v>2790</v>
      </c>
      <c r="D1050" s="20" t="s">
        <v>2786</v>
      </c>
      <c r="E1050" s="29">
        <v>15.2</v>
      </c>
    </row>
    <row r="1051" spans="1:5" s="23" customFormat="1" ht="12.75">
      <c r="A1051" s="34" t="s">
        <v>238</v>
      </c>
      <c r="B1051" s="35" t="s">
        <v>2791</v>
      </c>
      <c r="C1051" s="21" t="s">
        <v>2792</v>
      </c>
      <c r="D1051" s="20" t="s">
        <v>2786</v>
      </c>
      <c r="E1051" s="29">
        <v>5.9</v>
      </c>
    </row>
    <row r="1052" spans="1:5" s="23" customFormat="1" ht="12.75">
      <c r="A1052" s="34" t="s">
        <v>238</v>
      </c>
      <c r="B1052" s="35" t="s">
        <v>2793</v>
      </c>
      <c r="C1052" s="21" t="s">
        <v>2794</v>
      </c>
      <c r="D1052" s="20" t="s">
        <v>2786</v>
      </c>
      <c r="E1052" s="29">
        <v>12.45</v>
      </c>
    </row>
    <row r="1053" spans="1:5" s="23" customFormat="1" ht="12.75">
      <c r="A1053" s="34" t="s">
        <v>238</v>
      </c>
      <c r="B1053" s="35" t="s">
        <v>2795</v>
      </c>
      <c r="C1053" s="21" t="s">
        <v>2796</v>
      </c>
      <c r="D1053" s="20" t="s">
        <v>2786</v>
      </c>
      <c r="E1053" s="29">
        <v>1.7</v>
      </c>
    </row>
    <row r="1054" spans="1:5" s="23" customFormat="1" ht="12.75">
      <c r="A1054" s="34" t="s">
        <v>238</v>
      </c>
      <c r="B1054" s="35" t="s">
        <v>2797</v>
      </c>
      <c r="C1054" s="21" t="s">
        <v>2798</v>
      </c>
      <c r="D1054" s="20" t="s">
        <v>2786</v>
      </c>
      <c r="E1054" s="29">
        <v>16.7</v>
      </c>
    </row>
    <row r="1055" spans="1:5" s="23" customFormat="1" ht="25.5">
      <c r="A1055" s="34" t="s">
        <v>238</v>
      </c>
      <c r="B1055" s="35" t="s">
        <v>2799</v>
      </c>
      <c r="C1055" s="21" t="s">
        <v>2800</v>
      </c>
      <c r="D1055" s="20" t="s">
        <v>2786</v>
      </c>
      <c r="E1055" s="29">
        <v>11.75</v>
      </c>
    </row>
    <row r="1056" spans="1:5" s="23" customFormat="1" ht="38.25">
      <c r="A1056" s="34" t="s">
        <v>238</v>
      </c>
      <c r="B1056" s="35" t="s">
        <v>2801</v>
      </c>
      <c r="C1056" s="21" t="s">
        <v>2802</v>
      </c>
      <c r="D1056" s="20" t="s">
        <v>2803</v>
      </c>
      <c r="E1056" s="29">
        <v>84.5</v>
      </c>
    </row>
    <row r="1057" spans="1:5" s="23" customFormat="1" ht="12.75">
      <c r="A1057" s="34" t="s">
        <v>238</v>
      </c>
      <c r="B1057" s="35" t="s">
        <v>2804</v>
      </c>
      <c r="C1057" s="21" t="s">
        <v>2805</v>
      </c>
      <c r="D1057" s="20" t="s">
        <v>2786</v>
      </c>
      <c r="E1057" s="29">
        <v>8.15</v>
      </c>
    </row>
    <row r="1058" spans="1:5" s="26" customFormat="1" ht="12.75">
      <c r="A1058" s="36"/>
      <c r="B1058" s="81" t="s">
        <v>2806</v>
      </c>
      <c r="C1058" s="82"/>
      <c r="D1058" s="83"/>
      <c r="E1058" s="27">
        <f>SUM(E1048:E1057)</f>
        <v>163.55</v>
      </c>
    </row>
    <row r="1059" spans="1:5" s="23" customFormat="1" ht="12.75">
      <c r="A1059" s="34" t="s">
        <v>238</v>
      </c>
      <c r="B1059" s="20">
        <v>12878</v>
      </c>
      <c r="C1059" s="21" t="s">
        <v>2807</v>
      </c>
      <c r="D1059" s="20" t="s">
        <v>2808</v>
      </c>
      <c r="E1059" s="29">
        <v>19.3</v>
      </c>
    </row>
    <row r="1060" spans="1:5" s="23" customFormat="1" ht="12.75">
      <c r="A1060" s="34" t="s">
        <v>238</v>
      </c>
      <c r="B1060" s="20">
        <v>12959</v>
      </c>
      <c r="C1060" s="21" t="s">
        <v>2809</v>
      </c>
      <c r="D1060" s="20" t="s">
        <v>2808</v>
      </c>
      <c r="E1060" s="29">
        <v>8.16</v>
      </c>
    </row>
    <row r="1061" spans="1:5" s="23" customFormat="1" ht="12.75">
      <c r="A1061" s="34" t="s">
        <v>238</v>
      </c>
      <c r="B1061" s="20">
        <v>12795</v>
      </c>
      <c r="C1061" s="21" t="s">
        <v>2810</v>
      </c>
      <c r="D1061" s="20" t="s">
        <v>2808</v>
      </c>
      <c r="E1061" s="29">
        <v>9</v>
      </c>
    </row>
    <row r="1062" spans="1:5" s="23" customFormat="1" ht="12.75">
      <c r="A1062" s="34" t="s">
        <v>238</v>
      </c>
      <c r="B1062" s="20">
        <v>12816</v>
      </c>
      <c r="C1062" s="21" t="s">
        <v>2811</v>
      </c>
      <c r="D1062" s="20" t="s">
        <v>2808</v>
      </c>
      <c r="E1062" s="29">
        <v>15.05</v>
      </c>
    </row>
    <row r="1063" spans="1:5" s="23" customFormat="1" ht="12.75">
      <c r="A1063" s="34" t="s">
        <v>238</v>
      </c>
      <c r="B1063" s="20">
        <v>12751</v>
      </c>
      <c r="C1063" s="21" t="s">
        <v>2812</v>
      </c>
      <c r="D1063" s="20" t="s">
        <v>2808</v>
      </c>
      <c r="E1063" s="29">
        <v>11.6</v>
      </c>
    </row>
    <row r="1064" spans="1:5" s="23" customFormat="1" ht="25.5">
      <c r="A1064" s="34" t="s">
        <v>238</v>
      </c>
      <c r="B1064" s="37">
        <v>12857</v>
      </c>
      <c r="C1064" s="19" t="s">
        <v>2813</v>
      </c>
      <c r="D1064" s="37" t="s">
        <v>2808</v>
      </c>
      <c r="E1064" s="31">
        <v>15</v>
      </c>
    </row>
    <row r="1065" spans="1:5" s="23" customFormat="1" ht="12.75">
      <c r="A1065" s="34" t="s">
        <v>238</v>
      </c>
      <c r="B1065" s="37">
        <v>12762</v>
      </c>
      <c r="C1065" s="19" t="s">
        <v>2814</v>
      </c>
      <c r="D1065" s="37" t="s">
        <v>2808</v>
      </c>
      <c r="E1065" s="31">
        <v>8.5</v>
      </c>
    </row>
    <row r="1066" spans="1:5" s="23" customFormat="1" ht="12.75">
      <c r="A1066" s="34" t="s">
        <v>238</v>
      </c>
      <c r="B1066" s="37">
        <v>12773</v>
      </c>
      <c r="C1066" s="19" t="s">
        <v>2815</v>
      </c>
      <c r="D1066" s="37" t="s">
        <v>2808</v>
      </c>
      <c r="E1066" s="31">
        <v>4.5</v>
      </c>
    </row>
    <row r="1067" spans="1:5" s="23" customFormat="1" ht="25.5">
      <c r="A1067" s="34" t="s">
        <v>238</v>
      </c>
      <c r="B1067" s="37">
        <v>12784</v>
      </c>
      <c r="C1067" s="19" t="s">
        <v>2816</v>
      </c>
      <c r="D1067" s="37" t="s">
        <v>2808</v>
      </c>
      <c r="E1067" s="31">
        <v>9.51</v>
      </c>
    </row>
    <row r="1068" spans="1:5" s="23" customFormat="1" ht="12.75">
      <c r="A1068" s="34" t="s">
        <v>238</v>
      </c>
      <c r="B1068" s="37">
        <v>13072</v>
      </c>
      <c r="C1068" s="19" t="s">
        <v>2817</v>
      </c>
      <c r="D1068" s="37" t="s">
        <v>2818</v>
      </c>
      <c r="E1068" s="31">
        <v>2.06</v>
      </c>
    </row>
    <row r="1069" spans="1:5" s="23" customFormat="1" ht="12.75">
      <c r="A1069" s="34" t="s">
        <v>238</v>
      </c>
      <c r="B1069" s="37">
        <v>13060</v>
      </c>
      <c r="C1069" s="19" t="s">
        <v>2819</v>
      </c>
      <c r="D1069" s="37" t="s">
        <v>2818</v>
      </c>
      <c r="E1069" s="31">
        <v>4.8</v>
      </c>
    </row>
    <row r="1070" spans="1:5" s="41" customFormat="1" ht="12.75">
      <c r="A1070" s="39"/>
      <c r="B1070" s="88" t="s">
        <v>2820</v>
      </c>
      <c r="C1070" s="89"/>
      <c r="D1070" s="90"/>
      <c r="E1070" s="40">
        <f>SUM(E1059:E1069)</f>
        <v>107.48000000000002</v>
      </c>
    </row>
    <row r="1071" spans="1:5" s="23" customFormat="1" ht="25.5">
      <c r="A1071" s="34" t="s">
        <v>238</v>
      </c>
      <c r="B1071" s="38" t="s">
        <v>2821</v>
      </c>
      <c r="C1071" s="19" t="s">
        <v>2822</v>
      </c>
      <c r="D1071" s="37" t="s">
        <v>2823</v>
      </c>
      <c r="E1071" s="31">
        <v>16.4</v>
      </c>
    </row>
    <row r="1072" spans="1:5" s="23" customFormat="1" ht="25.5">
      <c r="A1072" s="34" t="s">
        <v>238</v>
      </c>
      <c r="B1072" s="38" t="s">
        <v>2824</v>
      </c>
      <c r="C1072" s="19" t="s">
        <v>2825</v>
      </c>
      <c r="D1072" s="37" t="s">
        <v>2823</v>
      </c>
      <c r="E1072" s="31">
        <v>3</v>
      </c>
    </row>
    <row r="1073" spans="1:5" s="23" customFormat="1" ht="25.5">
      <c r="A1073" s="34" t="s">
        <v>238</v>
      </c>
      <c r="B1073" s="38" t="s">
        <v>2826</v>
      </c>
      <c r="C1073" s="19" t="s">
        <v>2827</v>
      </c>
      <c r="D1073" s="37" t="s">
        <v>2823</v>
      </c>
      <c r="E1073" s="31">
        <v>8.04</v>
      </c>
    </row>
    <row r="1074" spans="1:5" s="23" customFormat="1" ht="25.5">
      <c r="A1074" s="34" t="s">
        <v>238</v>
      </c>
      <c r="B1074" s="35" t="s">
        <v>2828</v>
      </c>
      <c r="C1074" s="21" t="s">
        <v>2829</v>
      </c>
      <c r="D1074" s="20" t="s">
        <v>2823</v>
      </c>
      <c r="E1074" s="29">
        <v>4.2</v>
      </c>
    </row>
    <row r="1075" spans="1:5" s="23" customFormat="1" ht="25.5">
      <c r="A1075" s="34" t="s">
        <v>238</v>
      </c>
      <c r="B1075" s="35" t="s">
        <v>2830</v>
      </c>
      <c r="C1075" s="21" t="s">
        <v>2831</v>
      </c>
      <c r="D1075" s="20" t="s">
        <v>2823</v>
      </c>
      <c r="E1075" s="29">
        <v>23</v>
      </c>
    </row>
    <row r="1076" spans="1:5" s="23" customFormat="1" ht="25.5">
      <c r="A1076" s="34" t="s">
        <v>238</v>
      </c>
      <c r="B1076" s="35" t="s">
        <v>2832</v>
      </c>
      <c r="C1076" s="21" t="s">
        <v>2833</v>
      </c>
      <c r="D1076" s="20" t="s">
        <v>2823</v>
      </c>
      <c r="E1076" s="29">
        <v>15.63</v>
      </c>
    </row>
    <row r="1077" spans="1:5" s="26" customFormat="1" ht="12.75">
      <c r="A1077" s="36"/>
      <c r="B1077" s="81" t="s">
        <v>2834</v>
      </c>
      <c r="C1077" s="82"/>
      <c r="D1077" s="83"/>
      <c r="E1077" s="27">
        <f>SUM(E1071:E1076)</f>
        <v>70.27</v>
      </c>
    </row>
    <row r="1078" spans="1:5" s="23" customFormat="1" ht="12.75">
      <c r="A1078" s="34" t="s">
        <v>238</v>
      </c>
      <c r="B1078" s="20">
        <v>13363</v>
      </c>
      <c r="C1078" s="21" t="s">
        <v>2835</v>
      </c>
      <c r="D1078" s="20" t="s">
        <v>781</v>
      </c>
      <c r="E1078" s="29">
        <v>8.6</v>
      </c>
    </row>
    <row r="1079" spans="1:5" s="23" customFormat="1" ht="12.75">
      <c r="A1079" s="34" t="s">
        <v>238</v>
      </c>
      <c r="B1079" s="20">
        <v>13342</v>
      </c>
      <c r="C1079" s="21" t="s">
        <v>2836</v>
      </c>
      <c r="D1079" s="20" t="s">
        <v>781</v>
      </c>
      <c r="E1079" s="29">
        <v>30.3</v>
      </c>
    </row>
    <row r="1080" spans="1:5" s="23" customFormat="1" ht="12.75">
      <c r="A1080" s="34" t="s">
        <v>238</v>
      </c>
      <c r="B1080" s="20">
        <v>13324</v>
      </c>
      <c r="C1080" s="21" t="s">
        <v>2837</v>
      </c>
      <c r="D1080" s="20" t="s">
        <v>781</v>
      </c>
      <c r="E1080" s="29">
        <v>18.3</v>
      </c>
    </row>
    <row r="1081" spans="1:5" s="23" customFormat="1" ht="25.5">
      <c r="A1081" s="34" t="s">
        <v>238</v>
      </c>
      <c r="B1081" s="20">
        <v>13321</v>
      </c>
      <c r="C1081" s="21" t="s">
        <v>2838</v>
      </c>
      <c r="D1081" s="20" t="s">
        <v>781</v>
      </c>
      <c r="E1081" s="29">
        <v>66.7</v>
      </c>
    </row>
    <row r="1082" spans="1:5" s="26" customFormat="1" ht="12.75">
      <c r="A1082" s="36"/>
      <c r="B1082" s="75" t="s">
        <v>788</v>
      </c>
      <c r="C1082" s="76"/>
      <c r="D1082" s="77"/>
      <c r="E1082" s="27">
        <f>SUM(E1078:E1081)</f>
        <v>123.9</v>
      </c>
    </row>
    <row r="1083" spans="1:5" s="23" customFormat="1" ht="12.75">
      <c r="A1083" s="34" t="s">
        <v>238</v>
      </c>
      <c r="B1083" s="35" t="s">
        <v>2839</v>
      </c>
      <c r="C1083" s="21" t="s">
        <v>2994</v>
      </c>
      <c r="D1083" s="20" t="s">
        <v>2995</v>
      </c>
      <c r="E1083" s="29">
        <v>8.5</v>
      </c>
    </row>
    <row r="1084" spans="1:5" s="23" customFormat="1" ht="12.75">
      <c r="A1084" s="34" t="s">
        <v>238</v>
      </c>
      <c r="B1084" s="35" t="s">
        <v>2996</v>
      </c>
      <c r="C1084" s="21" t="s">
        <v>2997</v>
      </c>
      <c r="D1084" s="20" t="s">
        <v>2995</v>
      </c>
      <c r="E1084" s="29">
        <v>5.3</v>
      </c>
    </row>
    <row r="1085" spans="1:5" s="23" customFormat="1" ht="12.75">
      <c r="A1085" s="34" t="s">
        <v>238</v>
      </c>
      <c r="B1085" s="35" t="s">
        <v>2998</v>
      </c>
      <c r="C1085" s="21" t="s">
        <v>2999</v>
      </c>
      <c r="D1085" s="20" t="s">
        <v>2995</v>
      </c>
      <c r="E1085" s="29">
        <v>6.01</v>
      </c>
    </row>
    <row r="1086" spans="1:5" s="23" customFormat="1" ht="25.5">
      <c r="A1086" s="34" t="s">
        <v>238</v>
      </c>
      <c r="B1086" s="35" t="s">
        <v>3000</v>
      </c>
      <c r="C1086" s="21" t="s">
        <v>3001</v>
      </c>
      <c r="D1086" s="20" t="s">
        <v>2995</v>
      </c>
      <c r="E1086" s="29">
        <v>10.75</v>
      </c>
    </row>
    <row r="1087" spans="1:5" s="23" customFormat="1" ht="25.5">
      <c r="A1087" s="34" t="s">
        <v>238</v>
      </c>
      <c r="B1087" s="35" t="s">
        <v>3002</v>
      </c>
      <c r="C1087" s="21" t="s">
        <v>3003</v>
      </c>
      <c r="D1087" s="20" t="s">
        <v>2995</v>
      </c>
      <c r="E1087" s="29">
        <v>16</v>
      </c>
    </row>
    <row r="1088" spans="1:5" s="23" customFormat="1" ht="25.5">
      <c r="A1088" s="34" t="s">
        <v>238</v>
      </c>
      <c r="B1088" s="35" t="s">
        <v>3004</v>
      </c>
      <c r="C1088" s="21" t="s">
        <v>3005</v>
      </c>
      <c r="D1088" s="20" t="s">
        <v>3006</v>
      </c>
      <c r="E1088" s="29">
        <v>3</v>
      </c>
    </row>
    <row r="1089" spans="1:5" s="26" customFormat="1" ht="12.75">
      <c r="A1089" s="36"/>
      <c r="B1089" s="81" t="s">
        <v>3578</v>
      </c>
      <c r="C1089" s="82"/>
      <c r="D1089" s="83"/>
      <c r="E1089" s="27">
        <f>SUM(E1083:E1088)</f>
        <v>49.56</v>
      </c>
    </row>
    <row r="1090" spans="2:5" s="18" customFormat="1" ht="12.75">
      <c r="B1090" s="78" t="s">
        <v>3007</v>
      </c>
      <c r="C1090" s="79"/>
      <c r="D1090" s="80"/>
      <c r="E1090" s="27">
        <f>E990+E995+E999+E1001+E1013+E1025+E1035+E1043+E1047+E1058+E1070+E1077+E1082+E1089</f>
        <v>1367.74</v>
      </c>
    </row>
    <row r="1091" spans="1:5" s="23" customFormat="1" ht="12.75">
      <c r="A1091" s="34" t="s">
        <v>3008</v>
      </c>
      <c r="B1091" s="42">
        <v>89438</v>
      </c>
      <c r="C1091" s="45" t="s">
        <v>3009</v>
      </c>
      <c r="D1091" s="20" t="s">
        <v>3010</v>
      </c>
      <c r="E1091" s="29">
        <v>14.2</v>
      </c>
    </row>
    <row r="1092" spans="1:5" s="26" customFormat="1" ht="12.75">
      <c r="A1092" s="36"/>
      <c r="B1092" s="75" t="s">
        <v>3011</v>
      </c>
      <c r="C1092" s="86"/>
      <c r="D1092" s="87"/>
      <c r="E1092" s="27">
        <f>SUM(E1091)</f>
        <v>14.2</v>
      </c>
    </row>
    <row r="1093" spans="1:5" s="23" customFormat="1" ht="12.75">
      <c r="A1093" s="34" t="s">
        <v>3008</v>
      </c>
      <c r="B1093" s="20">
        <v>89700</v>
      </c>
      <c r="C1093" s="21" t="s">
        <v>3012</v>
      </c>
      <c r="D1093" s="20" t="s">
        <v>3013</v>
      </c>
      <c r="E1093" s="29">
        <v>8.98</v>
      </c>
    </row>
    <row r="1094" spans="1:5" s="26" customFormat="1" ht="12.75">
      <c r="A1094" s="36"/>
      <c r="B1094" s="75" t="s">
        <v>3014</v>
      </c>
      <c r="C1094" s="76"/>
      <c r="D1094" s="77"/>
      <c r="E1094" s="27">
        <f>SUM(E1093)</f>
        <v>8.98</v>
      </c>
    </row>
    <row r="1095" spans="1:5" s="23" customFormat="1" ht="25.5">
      <c r="A1095" s="34" t="s">
        <v>3008</v>
      </c>
      <c r="B1095" s="20">
        <v>90657</v>
      </c>
      <c r="C1095" s="21" t="s">
        <v>3015</v>
      </c>
      <c r="D1095" s="20" t="s">
        <v>3016</v>
      </c>
      <c r="E1095" s="29">
        <v>47.7</v>
      </c>
    </row>
    <row r="1096" spans="1:5" s="26" customFormat="1" ht="12.75">
      <c r="A1096" s="36"/>
      <c r="B1096" s="75" t="s">
        <v>3017</v>
      </c>
      <c r="C1096" s="76"/>
      <c r="D1096" s="77"/>
      <c r="E1096" s="27">
        <f>SUM(E1095)</f>
        <v>47.7</v>
      </c>
    </row>
    <row r="1097" spans="2:5" s="18" customFormat="1" ht="12.75">
      <c r="B1097" s="78" t="s">
        <v>3018</v>
      </c>
      <c r="C1097" s="79"/>
      <c r="D1097" s="80"/>
      <c r="E1097" s="27">
        <f>E1092+E1094+E1096</f>
        <v>70.88</v>
      </c>
    </row>
    <row r="1098" spans="1:5" s="23" customFormat="1" ht="25.5">
      <c r="A1098" s="34" t="s">
        <v>3019</v>
      </c>
      <c r="B1098" s="20">
        <v>14225</v>
      </c>
      <c r="C1098" s="21" t="s">
        <v>3020</v>
      </c>
      <c r="D1098" s="20" t="s">
        <v>3021</v>
      </c>
      <c r="E1098" s="29">
        <v>10</v>
      </c>
    </row>
    <row r="1099" spans="1:5" s="23" customFormat="1" ht="12.75">
      <c r="A1099" s="34" t="s">
        <v>3019</v>
      </c>
      <c r="B1099" s="20">
        <v>14220</v>
      </c>
      <c r="C1099" s="21" t="s">
        <v>3022</v>
      </c>
      <c r="D1099" s="20" t="s">
        <v>3021</v>
      </c>
      <c r="E1099" s="29">
        <v>2.25</v>
      </c>
    </row>
    <row r="1100" spans="1:5" s="23" customFormat="1" ht="12.75">
      <c r="A1100" s="34" t="s">
        <v>3019</v>
      </c>
      <c r="B1100" s="20">
        <v>14201</v>
      </c>
      <c r="C1100" s="21" t="s">
        <v>3023</v>
      </c>
      <c r="D1100" s="20" t="s">
        <v>3021</v>
      </c>
      <c r="E1100" s="29">
        <v>4</v>
      </c>
    </row>
    <row r="1101" spans="1:5" s="26" customFormat="1" ht="12.75">
      <c r="A1101" s="36"/>
      <c r="B1101" s="75" t="s">
        <v>3024</v>
      </c>
      <c r="C1101" s="76"/>
      <c r="D1101" s="77"/>
      <c r="E1101" s="27">
        <f>SUM(E1098:E1100)</f>
        <v>16.25</v>
      </c>
    </row>
    <row r="1102" spans="1:5" s="23" customFormat="1" ht="12.75">
      <c r="A1102" s="34" t="s">
        <v>3019</v>
      </c>
      <c r="B1102" s="20">
        <v>14902</v>
      </c>
      <c r="C1102" s="21" t="s">
        <v>3025</v>
      </c>
      <c r="D1102" s="20" t="s">
        <v>3242</v>
      </c>
      <c r="E1102" s="29">
        <v>9.2</v>
      </c>
    </row>
    <row r="1103" spans="1:5" s="23" customFormat="1" ht="25.5">
      <c r="A1103" s="34" t="s">
        <v>3019</v>
      </c>
      <c r="B1103" s="20">
        <v>14905</v>
      </c>
      <c r="C1103" s="21" t="s">
        <v>3026</v>
      </c>
      <c r="D1103" s="20" t="s">
        <v>3242</v>
      </c>
      <c r="E1103" s="29">
        <v>10</v>
      </c>
    </row>
    <row r="1104" spans="1:5" s="23" customFormat="1" ht="25.5">
      <c r="A1104" s="34" t="s">
        <v>3019</v>
      </c>
      <c r="B1104" s="20">
        <v>14901</v>
      </c>
      <c r="C1104" s="21" t="s">
        <v>3027</v>
      </c>
      <c r="D1104" s="20" t="s">
        <v>3028</v>
      </c>
      <c r="E1104" s="29">
        <v>7.51</v>
      </c>
    </row>
    <row r="1105" spans="1:5" s="26" customFormat="1" ht="12.75">
      <c r="A1105" s="36"/>
      <c r="B1105" s="75" t="s">
        <v>3244</v>
      </c>
      <c r="C1105" s="76"/>
      <c r="D1105" s="77"/>
      <c r="E1105" s="27">
        <f>SUM(E1102:E1104)</f>
        <v>26.71</v>
      </c>
    </row>
    <row r="1106" spans="1:5" s="23" customFormat="1" ht="12.75">
      <c r="A1106" s="34" t="s">
        <v>3019</v>
      </c>
      <c r="B1106" s="20">
        <v>14551</v>
      </c>
      <c r="C1106" s="21" t="s">
        <v>3029</v>
      </c>
      <c r="D1106" s="20" t="s">
        <v>3030</v>
      </c>
      <c r="E1106" s="22">
        <v>4.05</v>
      </c>
    </row>
    <row r="1107" spans="1:5" s="23" customFormat="1" ht="25.5">
      <c r="A1107" s="34" t="s">
        <v>3019</v>
      </c>
      <c r="B1107" s="20">
        <v>14560</v>
      </c>
      <c r="C1107" s="21" t="s">
        <v>3031</v>
      </c>
      <c r="D1107" s="20" t="s">
        <v>3030</v>
      </c>
      <c r="E1107" s="29">
        <v>2.5</v>
      </c>
    </row>
    <row r="1108" spans="1:5" s="23" customFormat="1" ht="12.75">
      <c r="A1108" s="34" t="s">
        <v>3019</v>
      </c>
      <c r="B1108" s="20">
        <v>14590</v>
      </c>
      <c r="C1108" s="21" t="s">
        <v>3032</v>
      </c>
      <c r="D1108" s="20" t="s">
        <v>3030</v>
      </c>
      <c r="E1108" s="29">
        <v>8</v>
      </c>
    </row>
    <row r="1109" spans="1:5" s="23" customFormat="1" ht="12.75">
      <c r="A1109" s="34" t="s">
        <v>3019</v>
      </c>
      <c r="B1109" s="20">
        <v>14565</v>
      </c>
      <c r="C1109" s="21" t="s">
        <v>3033</v>
      </c>
      <c r="D1109" s="20" t="s">
        <v>3030</v>
      </c>
      <c r="E1109" s="29">
        <v>3.49</v>
      </c>
    </row>
    <row r="1110" spans="1:5" s="23" customFormat="1" ht="12.75">
      <c r="A1110" s="34" t="s">
        <v>3019</v>
      </c>
      <c r="B1110" s="20">
        <v>14580</v>
      </c>
      <c r="C1110" s="21" t="s">
        <v>3034</v>
      </c>
      <c r="D1110" s="20" t="s">
        <v>3030</v>
      </c>
      <c r="E1110" s="29">
        <v>3.11</v>
      </c>
    </row>
    <row r="1111" spans="1:5" s="26" customFormat="1" ht="12.75">
      <c r="A1111" s="36"/>
      <c r="B1111" s="75" t="s">
        <v>3035</v>
      </c>
      <c r="C1111" s="76"/>
      <c r="D1111" s="77"/>
      <c r="E1111" s="27">
        <f>SUM(E1106:E1110)</f>
        <v>21.15</v>
      </c>
    </row>
    <row r="1112" spans="1:5" s="23" customFormat="1" ht="25.5">
      <c r="A1112" s="34" t="s">
        <v>3019</v>
      </c>
      <c r="B1112" s="20">
        <v>13890</v>
      </c>
      <c r="C1112" s="21" t="s">
        <v>3036</v>
      </c>
      <c r="D1112" s="20" t="s">
        <v>3606</v>
      </c>
      <c r="E1112" s="22">
        <v>23.9</v>
      </c>
    </row>
    <row r="1113" spans="1:5" s="23" customFormat="1" ht="12.75">
      <c r="A1113" s="34" t="s">
        <v>3019</v>
      </c>
      <c r="B1113" s="20">
        <v>13860</v>
      </c>
      <c r="C1113" s="21" t="s">
        <v>3037</v>
      </c>
      <c r="D1113" s="20" t="s">
        <v>3606</v>
      </c>
      <c r="E1113" s="29">
        <v>6.2</v>
      </c>
    </row>
    <row r="1114" spans="1:5" s="23" customFormat="1" ht="12.75">
      <c r="A1114" s="34" t="s">
        <v>3019</v>
      </c>
      <c r="B1114" s="20">
        <v>13865</v>
      </c>
      <c r="C1114" s="21" t="s">
        <v>3038</v>
      </c>
      <c r="D1114" s="20" t="s">
        <v>3606</v>
      </c>
      <c r="E1114" s="29">
        <v>10</v>
      </c>
    </row>
    <row r="1115" spans="1:5" s="23" customFormat="1" ht="12.75">
      <c r="A1115" s="34" t="s">
        <v>3019</v>
      </c>
      <c r="B1115" s="20">
        <v>13880</v>
      </c>
      <c r="C1115" s="21" t="s">
        <v>3039</v>
      </c>
      <c r="D1115" s="20" t="s">
        <v>3606</v>
      </c>
      <c r="E1115" s="22">
        <v>15</v>
      </c>
    </row>
    <row r="1116" spans="1:5" s="23" customFormat="1" ht="12.75">
      <c r="A1116" s="34" t="s">
        <v>3019</v>
      </c>
      <c r="B1116" s="20">
        <v>13895</v>
      </c>
      <c r="C1116" s="21" t="s">
        <v>3040</v>
      </c>
      <c r="D1116" s="20" t="s">
        <v>3606</v>
      </c>
      <c r="E1116" s="22">
        <v>10</v>
      </c>
    </row>
    <row r="1117" spans="1:5" s="23" customFormat="1" ht="12.75">
      <c r="A1117" s="34" t="s">
        <v>3019</v>
      </c>
      <c r="B1117" s="20">
        <v>13870</v>
      </c>
      <c r="C1117" s="21" t="s">
        <v>3041</v>
      </c>
      <c r="D1117" s="20" t="s">
        <v>3606</v>
      </c>
      <c r="E1117" s="22">
        <v>11.96</v>
      </c>
    </row>
    <row r="1118" spans="1:5" s="23" customFormat="1" ht="25.5">
      <c r="A1118" s="34" t="s">
        <v>3019</v>
      </c>
      <c r="B1118" s="20">
        <v>13851</v>
      </c>
      <c r="C1118" s="21" t="s">
        <v>3042</v>
      </c>
      <c r="D1118" s="20" t="s">
        <v>3606</v>
      </c>
      <c r="E1118" s="29">
        <v>13</v>
      </c>
    </row>
    <row r="1119" spans="1:5" s="23" customFormat="1" ht="25.5">
      <c r="A1119" s="34" t="s">
        <v>3019</v>
      </c>
      <c r="B1119" s="20">
        <v>13715</v>
      </c>
      <c r="C1119" s="21" t="s">
        <v>3043</v>
      </c>
      <c r="D1119" s="20" t="s">
        <v>3044</v>
      </c>
      <c r="E1119" s="22">
        <v>10.32</v>
      </c>
    </row>
    <row r="1120" spans="1:5" s="26" customFormat="1" ht="12.75">
      <c r="A1120" s="36"/>
      <c r="B1120" s="75" t="s">
        <v>1150</v>
      </c>
      <c r="C1120" s="76"/>
      <c r="D1120" s="77"/>
      <c r="E1120" s="25">
        <f>SUM(E1112:E1119)</f>
        <v>100.38</v>
      </c>
    </row>
    <row r="1121" spans="1:5" s="23" customFormat="1" ht="12.75">
      <c r="A1121" s="34" t="s">
        <v>3019</v>
      </c>
      <c r="B1121" s="20">
        <v>17876</v>
      </c>
      <c r="C1121" s="21" t="s">
        <v>3045</v>
      </c>
      <c r="D1121" s="20" t="s">
        <v>3046</v>
      </c>
      <c r="E1121" s="22">
        <v>5.1</v>
      </c>
    </row>
    <row r="1122" spans="1:5" s="23" customFormat="1" ht="12.75">
      <c r="A1122" s="34" t="s">
        <v>3019</v>
      </c>
      <c r="B1122" s="20">
        <v>17885</v>
      </c>
      <c r="C1122" s="21" t="s">
        <v>3047</v>
      </c>
      <c r="D1122" s="20" t="s">
        <v>3046</v>
      </c>
      <c r="E1122" s="22">
        <v>15.4</v>
      </c>
    </row>
    <row r="1123" spans="1:5" s="23" customFormat="1" ht="12.75">
      <c r="A1123" s="34" t="s">
        <v>3019</v>
      </c>
      <c r="B1123" s="20">
        <v>17905</v>
      </c>
      <c r="C1123" s="21" t="s">
        <v>3048</v>
      </c>
      <c r="D1123" s="20" t="s">
        <v>3046</v>
      </c>
      <c r="E1123" s="22">
        <v>11.2</v>
      </c>
    </row>
    <row r="1124" spans="1:5" s="23" customFormat="1" ht="25.5">
      <c r="A1124" s="34" t="s">
        <v>3019</v>
      </c>
      <c r="B1124" s="20">
        <v>17895</v>
      </c>
      <c r="C1124" s="21" t="s">
        <v>3049</v>
      </c>
      <c r="D1124" s="20" t="s">
        <v>3046</v>
      </c>
      <c r="E1124" s="22">
        <v>11</v>
      </c>
    </row>
    <row r="1125" spans="1:5" s="26" customFormat="1" ht="12.75">
      <c r="A1125" s="36"/>
      <c r="B1125" s="75" t="s">
        <v>3050</v>
      </c>
      <c r="C1125" s="76"/>
      <c r="D1125" s="77"/>
      <c r="E1125" s="25">
        <f>SUM(E1121:E1124)</f>
        <v>42.7</v>
      </c>
    </row>
    <row r="1126" spans="1:5" s="23" customFormat="1" ht="25.5">
      <c r="A1126" s="34" t="s">
        <v>3019</v>
      </c>
      <c r="B1126" s="20">
        <v>17050</v>
      </c>
      <c r="C1126" s="21" t="s">
        <v>3051</v>
      </c>
      <c r="D1126" s="20" t="s">
        <v>3052</v>
      </c>
      <c r="E1126" s="22">
        <v>20.2</v>
      </c>
    </row>
    <row r="1127" spans="1:5" s="23" customFormat="1" ht="25.5">
      <c r="A1127" s="34" t="s">
        <v>3019</v>
      </c>
      <c r="B1127" s="20">
        <v>17001</v>
      </c>
      <c r="C1127" s="21" t="s">
        <v>3053</v>
      </c>
      <c r="D1127" s="20" t="s">
        <v>3052</v>
      </c>
      <c r="E1127" s="22">
        <v>7</v>
      </c>
    </row>
    <row r="1128" spans="1:5" s="23" customFormat="1" ht="25.5">
      <c r="A1128" s="34" t="s">
        <v>3019</v>
      </c>
      <c r="B1128" s="20">
        <v>17070</v>
      </c>
      <c r="C1128" s="21" t="s">
        <v>3054</v>
      </c>
      <c r="D1128" s="20" t="s">
        <v>3052</v>
      </c>
      <c r="E1128" s="22">
        <v>10</v>
      </c>
    </row>
    <row r="1129" spans="1:5" s="23" customFormat="1" ht="12.75">
      <c r="A1129" s="34" t="s">
        <v>3019</v>
      </c>
      <c r="B1129" s="20">
        <v>17075</v>
      </c>
      <c r="C1129" s="21" t="s">
        <v>3055</v>
      </c>
      <c r="D1129" s="20" t="s">
        <v>3052</v>
      </c>
      <c r="E1129" s="22">
        <v>3.5</v>
      </c>
    </row>
    <row r="1130" spans="1:5" s="23" customFormat="1" ht="12.75">
      <c r="A1130" s="34" t="s">
        <v>3019</v>
      </c>
      <c r="B1130" s="20">
        <v>17010</v>
      </c>
      <c r="C1130" s="21" t="s">
        <v>3056</v>
      </c>
      <c r="D1130" s="20" t="s">
        <v>3052</v>
      </c>
      <c r="E1130" s="22">
        <v>5.7</v>
      </c>
    </row>
    <row r="1131" spans="1:5" s="23" customFormat="1" ht="12.75">
      <c r="A1131" s="34" t="s">
        <v>3019</v>
      </c>
      <c r="B1131" s="20">
        <v>17020</v>
      </c>
      <c r="C1131" s="21" t="s">
        <v>3057</v>
      </c>
      <c r="D1131" s="20" t="s">
        <v>3052</v>
      </c>
      <c r="E1131" s="22">
        <v>3.1</v>
      </c>
    </row>
    <row r="1132" spans="1:5" s="23" customFormat="1" ht="12.75">
      <c r="A1132" s="34" t="s">
        <v>3019</v>
      </c>
      <c r="B1132" s="20">
        <v>17030</v>
      </c>
      <c r="C1132" s="21" t="s">
        <v>3058</v>
      </c>
      <c r="D1132" s="20" t="s">
        <v>3052</v>
      </c>
      <c r="E1132" s="22">
        <v>8</v>
      </c>
    </row>
    <row r="1133" spans="1:5" s="26" customFormat="1" ht="12.75">
      <c r="A1133" s="36"/>
      <c r="B1133" s="75" t="s">
        <v>3059</v>
      </c>
      <c r="C1133" s="76"/>
      <c r="D1133" s="77"/>
      <c r="E1133" s="25">
        <f>SUM(E1126:E1132)</f>
        <v>57.50000000000001</v>
      </c>
    </row>
    <row r="1134" spans="1:5" s="23" customFormat="1" ht="25.5">
      <c r="A1134" s="34" t="s">
        <v>3019</v>
      </c>
      <c r="B1134" s="20">
        <v>17350</v>
      </c>
      <c r="C1134" s="21" t="s">
        <v>3060</v>
      </c>
      <c r="D1134" s="20" t="s">
        <v>3061</v>
      </c>
      <c r="E1134" s="22">
        <v>6</v>
      </c>
    </row>
    <row r="1135" spans="1:5" s="23" customFormat="1" ht="12.75">
      <c r="A1135" s="34" t="s">
        <v>3019</v>
      </c>
      <c r="B1135" s="20">
        <v>17351</v>
      </c>
      <c r="C1135" s="21" t="s">
        <v>3062</v>
      </c>
      <c r="D1135" s="20" t="s">
        <v>3061</v>
      </c>
      <c r="E1135" s="22">
        <v>1.5</v>
      </c>
    </row>
    <row r="1136" spans="1:5" s="23" customFormat="1" ht="25.5">
      <c r="A1136" s="34" t="s">
        <v>3019</v>
      </c>
      <c r="B1136" s="20">
        <v>17360</v>
      </c>
      <c r="C1136" s="21" t="s">
        <v>3063</v>
      </c>
      <c r="D1136" s="20" t="s">
        <v>3061</v>
      </c>
      <c r="E1136" s="22">
        <v>19.25</v>
      </c>
    </row>
    <row r="1137" spans="1:5" s="23" customFormat="1" ht="12.75">
      <c r="A1137" s="34" t="s">
        <v>3019</v>
      </c>
      <c r="B1137" s="20">
        <v>17365</v>
      </c>
      <c r="C1137" s="21" t="s">
        <v>3064</v>
      </c>
      <c r="D1137" s="20" t="s">
        <v>3061</v>
      </c>
      <c r="E1137" s="22">
        <v>4.7</v>
      </c>
    </row>
    <row r="1138" spans="1:5" s="23" customFormat="1" ht="12.75">
      <c r="A1138" s="34" t="s">
        <v>3019</v>
      </c>
      <c r="B1138" s="20">
        <v>17370</v>
      </c>
      <c r="C1138" s="21" t="s">
        <v>3065</v>
      </c>
      <c r="D1138" s="20" t="s">
        <v>3061</v>
      </c>
      <c r="E1138" s="22">
        <v>3.03</v>
      </c>
    </row>
    <row r="1139" spans="1:5" s="23" customFormat="1" ht="12.75">
      <c r="A1139" s="34" t="s">
        <v>3019</v>
      </c>
      <c r="B1139" s="20">
        <v>17375</v>
      </c>
      <c r="C1139" s="21" t="s">
        <v>3066</v>
      </c>
      <c r="D1139" s="20" t="s">
        <v>3061</v>
      </c>
      <c r="E1139" s="29">
        <v>5.75</v>
      </c>
    </row>
    <row r="1140" spans="1:5" s="23" customFormat="1" ht="12.75">
      <c r="A1140" s="34" t="s">
        <v>3019</v>
      </c>
      <c r="B1140" s="20">
        <v>17380</v>
      </c>
      <c r="C1140" s="21" t="s">
        <v>3067</v>
      </c>
      <c r="D1140" s="20" t="s">
        <v>3061</v>
      </c>
      <c r="E1140" s="22">
        <v>6.6</v>
      </c>
    </row>
    <row r="1141" spans="1:5" s="23" customFormat="1" ht="25.5">
      <c r="A1141" s="34" t="s">
        <v>3019</v>
      </c>
      <c r="B1141" s="20">
        <v>17390</v>
      </c>
      <c r="C1141" s="21" t="s">
        <v>3068</v>
      </c>
      <c r="D1141" s="20" t="s">
        <v>3061</v>
      </c>
      <c r="E1141" s="22">
        <v>14.5</v>
      </c>
    </row>
    <row r="1142" spans="1:5" s="23" customFormat="1" ht="25.5">
      <c r="A1142" s="34" t="s">
        <v>3019</v>
      </c>
      <c r="B1142" s="20">
        <v>17400</v>
      </c>
      <c r="C1142" s="21" t="s">
        <v>3069</v>
      </c>
      <c r="D1142" s="20" t="s">
        <v>3061</v>
      </c>
      <c r="E1142" s="29">
        <v>22.5</v>
      </c>
    </row>
    <row r="1143" spans="1:5" s="23" customFormat="1" ht="12.75">
      <c r="A1143" s="34" t="s">
        <v>3019</v>
      </c>
      <c r="B1143" s="20">
        <v>17450</v>
      </c>
      <c r="C1143" s="21" t="s">
        <v>3070</v>
      </c>
      <c r="D1143" s="20" t="s">
        <v>3061</v>
      </c>
      <c r="E1143" s="29">
        <v>14.7</v>
      </c>
    </row>
    <row r="1144" spans="1:5" s="23" customFormat="1" ht="12.75">
      <c r="A1144" s="34" t="s">
        <v>3019</v>
      </c>
      <c r="B1144" s="20">
        <v>17455</v>
      </c>
      <c r="C1144" s="21" t="s">
        <v>3071</v>
      </c>
      <c r="D1144" s="20" t="s">
        <v>3061</v>
      </c>
      <c r="E1144" s="29">
        <v>2</v>
      </c>
    </row>
    <row r="1145" spans="1:5" s="26" customFormat="1" ht="12.75">
      <c r="A1145" s="36"/>
      <c r="B1145" s="75" t="s">
        <v>3072</v>
      </c>
      <c r="C1145" s="76"/>
      <c r="D1145" s="77"/>
      <c r="E1145" s="25">
        <f>SUM(E1134:E1144)</f>
        <v>100.53</v>
      </c>
    </row>
    <row r="1146" spans="1:5" s="23" customFormat="1" ht="12.75">
      <c r="A1146" s="34" t="s">
        <v>3019</v>
      </c>
      <c r="B1146" s="20">
        <v>18500</v>
      </c>
      <c r="C1146" s="21" t="s">
        <v>3073</v>
      </c>
      <c r="D1146" s="20" t="s">
        <v>3074</v>
      </c>
      <c r="E1146" s="22">
        <v>2.15</v>
      </c>
    </row>
    <row r="1147" spans="1:5" s="26" customFormat="1" ht="12.75">
      <c r="A1147" s="36"/>
      <c r="B1147" s="75" t="s">
        <v>3075</v>
      </c>
      <c r="C1147" s="76"/>
      <c r="D1147" s="77"/>
      <c r="E1147" s="25">
        <f>SUM(E1146)</f>
        <v>2.15</v>
      </c>
    </row>
    <row r="1148" spans="1:5" s="23" customFormat="1" ht="25.5">
      <c r="A1148" s="34" t="s">
        <v>3019</v>
      </c>
      <c r="B1148" s="20">
        <v>18070</v>
      </c>
      <c r="C1148" s="21" t="s">
        <v>3076</v>
      </c>
      <c r="D1148" s="20" t="s">
        <v>3077</v>
      </c>
      <c r="E1148" s="29">
        <v>17</v>
      </c>
    </row>
    <row r="1149" spans="1:5" s="23" customFormat="1" ht="12.75">
      <c r="A1149" s="34" t="s">
        <v>3019</v>
      </c>
      <c r="B1149" s="20">
        <v>18560</v>
      </c>
      <c r="C1149" s="21" t="s">
        <v>3078</v>
      </c>
      <c r="D1149" s="20" t="s">
        <v>3077</v>
      </c>
      <c r="E1149" s="22">
        <v>2</v>
      </c>
    </row>
    <row r="1150" spans="1:5" s="23" customFormat="1" ht="12.75">
      <c r="A1150" s="34" t="s">
        <v>3019</v>
      </c>
      <c r="B1150" s="20">
        <v>18570</v>
      </c>
      <c r="C1150" s="21" t="s">
        <v>3079</v>
      </c>
      <c r="D1150" s="20" t="s">
        <v>3077</v>
      </c>
      <c r="E1150" s="22">
        <v>1.03</v>
      </c>
    </row>
    <row r="1151" spans="1:5" s="23" customFormat="1" ht="25.5">
      <c r="A1151" s="34" t="s">
        <v>3019</v>
      </c>
      <c r="B1151" s="20">
        <v>18576</v>
      </c>
      <c r="C1151" s="21" t="s">
        <v>3080</v>
      </c>
      <c r="D1151" s="20" t="s">
        <v>3077</v>
      </c>
      <c r="E1151" s="22">
        <v>6.4</v>
      </c>
    </row>
    <row r="1152" spans="1:5" s="23" customFormat="1" ht="12.75">
      <c r="A1152" s="34" t="s">
        <v>3019</v>
      </c>
      <c r="B1152" s="20">
        <v>18585</v>
      </c>
      <c r="C1152" s="21" t="s">
        <v>3081</v>
      </c>
      <c r="D1152" s="20" t="s">
        <v>3077</v>
      </c>
      <c r="E1152" s="22">
        <v>6.9</v>
      </c>
    </row>
    <row r="1153" spans="1:5" s="23" customFormat="1" ht="12.75">
      <c r="A1153" s="34" t="s">
        <v>3019</v>
      </c>
      <c r="B1153" s="20">
        <v>18590</v>
      </c>
      <c r="C1153" s="21" t="s">
        <v>3082</v>
      </c>
      <c r="D1153" s="20" t="s">
        <v>3077</v>
      </c>
      <c r="E1153" s="29">
        <v>7.3</v>
      </c>
    </row>
    <row r="1154" spans="1:5" s="23" customFormat="1" ht="25.5">
      <c r="A1154" s="34" t="s">
        <v>3019</v>
      </c>
      <c r="B1154" s="20">
        <v>18595</v>
      </c>
      <c r="C1154" s="21" t="s">
        <v>3083</v>
      </c>
      <c r="D1154" s="20" t="s">
        <v>3077</v>
      </c>
      <c r="E1154" s="29">
        <v>6.89</v>
      </c>
    </row>
    <row r="1155" spans="1:5" s="26" customFormat="1" ht="12.75">
      <c r="A1155" s="36"/>
      <c r="B1155" s="75" t="s">
        <v>3084</v>
      </c>
      <c r="C1155" s="76"/>
      <c r="D1155" s="77"/>
      <c r="E1155" s="25">
        <f>SUM(E1148:E1154)</f>
        <v>47.519999999999996</v>
      </c>
    </row>
    <row r="1156" spans="1:5" s="23" customFormat="1" ht="12.75">
      <c r="A1156" s="34" t="s">
        <v>3019</v>
      </c>
      <c r="B1156" s="20">
        <v>15776</v>
      </c>
      <c r="C1156" s="21" t="s">
        <v>3085</v>
      </c>
      <c r="D1156" s="20" t="s">
        <v>3086</v>
      </c>
      <c r="E1156" s="22">
        <v>9.5</v>
      </c>
    </row>
    <row r="1157" spans="1:5" s="23" customFormat="1" ht="25.5">
      <c r="A1157" s="34" t="s">
        <v>3019</v>
      </c>
      <c r="B1157" s="20">
        <v>15785</v>
      </c>
      <c r="C1157" s="21" t="s">
        <v>3087</v>
      </c>
      <c r="D1157" s="20" t="s">
        <v>3086</v>
      </c>
      <c r="E1157" s="29">
        <v>12.1</v>
      </c>
    </row>
    <row r="1158" spans="1:5" s="23" customFormat="1" ht="12.75">
      <c r="A1158" s="34" t="s">
        <v>3019</v>
      </c>
      <c r="B1158" s="20">
        <v>15795</v>
      </c>
      <c r="C1158" s="21" t="s">
        <v>3088</v>
      </c>
      <c r="D1158" s="20" t="s">
        <v>3086</v>
      </c>
      <c r="E1158" s="29">
        <v>26</v>
      </c>
    </row>
    <row r="1159" spans="1:5" s="23" customFormat="1" ht="12.75">
      <c r="A1159" s="34" t="s">
        <v>3019</v>
      </c>
      <c r="B1159" s="20">
        <v>15805</v>
      </c>
      <c r="C1159" s="21" t="s">
        <v>3089</v>
      </c>
      <c r="D1159" s="20" t="s">
        <v>3086</v>
      </c>
      <c r="E1159" s="22">
        <v>2.86</v>
      </c>
    </row>
    <row r="1160" spans="1:5" s="23" customFormat="1" ht="12.75">
      <c r="A1160" s="34" t="s">
        <v>3019</v>
      </c>
      <c r="B1160" s="20">
        <v>15815</v>
      </c>
      <c r="C1160" s="21" t="s">
        <v>3090</v>
      </c>
      <c r="D1160" s="20" t="s">
        <v>3086</v>
      </c>
      <c r="E1160" s="22">
        <v>1.9</v>
      </c>
    </row>
    <row r="1161" spans="1:5" s="23" customFormat="1" ht="12.75">
      <c r="A1161" s="34" t="s">
        <v>3019</v>
      </c>
      <c r="B1161" s="20">
        <v>15825</v>
      </c>
      <c r="C1161" s="21" t="s">
        <v>3091</v>
      </c>
      <c r="D1161" s="20" t="s">
        <v>3086</v>
      </c>
      <c r="E1161" s="22">
        <v>5</v>
      </c>
    </row>
    <row r="1162" spans="1:5" s="23" customFormat="1" ht="25.5">
      <c r="A1162" s="34" t="s">
        <v>3019</v>
      </c>
      <c r="B1162" s="20">
        <v>15830</v>
      </c>
      <c r="C1162" s="21" t="s">
        <v>3092</v>
      </c>
      <c r="D1162" s="20" t="s">
        <v>3086</v>
      </c>
      <c r="E1162" s="22">
        <v>56</v>
      </c>
    </row>
    <row r="1163" spans="1:5" s="23" customFormat="1" ht="12.75">
      <c r="A1163" s="34" t="s">
        <v>3019</v>
      </c>
      <c r="B1163" s="20">
        <v>15845</v>
      </c>
      <c r="C1163" s="21" t="s">
        <v>3093</v>
      </c>
      <c r="D1163" s="20" t="s">
        <v>3086</v>
      </c>
      <c r="E1163" s="22">
        <v>5.6</v>
      </c>
    </row>
    <row r="1164" spans="1:5" s="23" customFormat="1" ht="12.75">
      <c r="A1164" s="34" t="s">
        <v>3019</v>
      </c>
      <c r="B1164" s="20">
        <v>15850</v>
      </c>
      <c r="C1164" s="21" t="s">
        <v>3094</v>
      </c>
      <c r="D1164" s="20" t="s">
        <v>3086</v>
      </c>
      <c r="E1164" s="22">
        <v>15</v>
      </c>
    </row>
    <row r="1165" spans="1:5" s="23" customFormat="1" ht="12.75">
      <c r="A1165" s="34" t="s">
        <v>3019</v>
      </c>
      <c r="B1165" s="20">
        <v>15855</v>
      </c>
      <c r="C1165" s="21" t="s">
        <v>3095</v>
      </c>
      <c r="D1165" s="20" t="s">
        <v>3086</v>
      </c>
      <c r="E1165" s="22">
        <v>4.68</v>
      </c>
    </row>
    <row r="1166" spans="1:5" s="23" customFormat="1" ht="12.75">
      <c r="A1166" s="34" t="s">
        <v>3019</v>
      </c>
      <c r="B1166" s="20">
        <v>15865</v>
      </c>
      <c r="C1166" s="21" t="s">
        <v>3096</v>
      </c>
      <c r="D1166" s="20" t="s">
        <v>3086</v>
      </c>
      <c r="E1166" s="22">
        <v>4.8</v>
      </c>
    </row>
    <row r="1167" spans="1:5" s="23" customFormat="1" ht="38.25">
      <c r="A1167" s="34" t="s">
        <v>3019</v>
      </c>
      <c r="B1167" s="20">
        <v>15870</v>
      </c>
      <c r="C1167" s="21" t="s">
        <v>3097</v>
      </c>
      <c r="D1167" s="20" t="s">
        <v>3086</v>
      </c>
      <c r="E1167" s="22">
        <v>9</v>
      </c>
    </row>
    <row r="1168" spans="1:5" s="23" customFormat="1" ht="12.75">
      <c r="A1168" s="34" t="s">
        <v>3019</v>
      </c>
      <c r="B1168" s="20">
        <v>15875</v>
      </c>
      <c r="C1168" s="21" t="s">
        <v>4429</v>
      </c>
      <c r="D1168" s="20" t="s">
        <v>3086</v>
      </c>
      <c r="E1168" s="22">
        <v>4</v>
      </c>
    </row>
    <row r="1169" spans="1:5" s="23" customFormat="1" ht="12.75">
      <c r="A1169" s="34" t="s">
        <v>3019</v>
      </c>
      <c r="B1169" s="20">
        <v>15880</v>
      </c>
      <c r="C1169" s="21" t="s">
        <v>4430</v>
      </c>
      <c r="D1169" s="20" t="s">
        <v>3086</v>
      </c>
      <c r="E1169" s="22">
        <v>5</v>
      </c>
    </row>
    <row r="1170" spans="1:5" s="26" customFormat="1" ht="12.75">
      <c r="A1170" s="36"/>
      <c r="B1170" s="75" t="s">
        <v>4431</v>
      </c>
      <c r="C1170" s="76"/>
      <c r="D1170" s="77"/>
      <c r="E1170" s="25">
        <f>SUM(E1156:E1169)</f>
        <v>161.44</v>
      </c>
    </row>
    <row r="1171" spans="1:5" s="23" customFormat="1" ht="25.5">
      <c r="A1171" s="34" t="s">
        <v>3019</v>
      </c>
      <c r="B1171" s="20">
        <v>13504</v>
      </c>
      <c r="C1171" s="21" t="s">
        <v>4432</v>
      </c>
      <c r="D1171" s="20" t="s">
        <v>307</v>
      </c>
      <c r="E1171" s="29">
        <v>10</v>
      </c>
    </row>
    <row r="1172" spans="1:5" s="23" customFormat="1" ht="12.75">
      <c r="A1172" s="34" t="s">
        <v>3019</v>
      </c>
      <c r="B1172" s="20">
        <v>13510</v>
      </c>
      <c r="C1172" s="21" t="s">
        <v>2325</v>
      </c>
      <c r="D1172" s="20" t="s">
        <v>307</v>
      </c>
      <c r="E1172" s="29">
        <v>9</v>
      </c>
    </row>
    <row r="1173" spans="1:5" s="26" customFormat="1" ht="12.75">
      <c r="A1173" s="36"/>
      <c r="B1173" s="75" t="s">
        <v>316</v>
      </c>
      <c r="C1173" s="76"/>
      <c r="D1173" s="77"/>
      <c r="E1173" s="27">
        <f>SUM(E1171:E1172)</f>
        <v>19</v>
      </c>
    </row>
    <row r="1174" spans="1:5" s="23" customFormat="1" ht="12.75">
      <c r="A1174" s="34" t="s">
        <v>3019</v>
      </c>
      <c r="B1174" s="20">
        <v>16301</v>
      </c>
      <c r="C1174" s="21" t="s">
        <v>2326</v>
      </c>
      <c r="D1174" s="20" t="s">
        <v>2327</v>
      </c>
      <c r="E1174" s="29">
        <v>11.7</v>
      </c>
    </row>
    <row r="1175" spans="1:5" s="23" customFormat="1" ht="12.75">
      <c r="A1175" s="34" t="s">
        <v>3019</v>
      </c>
      <c r="B1175" s="20">
        <v>16310</v>
      </c>
      <c r="C1175" s="21" t="s">
        <v>2328</v>
      </c>
      <c r="D1175" s="20" t="s">
        <v>2327</v>
      </c>
      <c r="E1175" s="29">
        <v>7.05</v>
      </c>
    </row>
    <row r="1176" spans="1:5" s="23" customFormat="1" ht="12.75">
      <c r="A1176" s="34" t="s">
        <v>3019</v>
      </c>
      <c r="B1176" s="20">
        <v>16320</v>
      </c>
      <c r="C1176" s="21" t="s">
        <v>2329</v>
      </c>
      <c r="D1176" s="20" t="s">
        <v>2327</v>
      </c>
      <c r="E1176" s="29">
        <v>3.05</v>
      </c>
    </row>
    <row r="1177" spans="1:5" s="23" customFormat="1" ht="12.75">
      <c r="A1177" s="34" t="s">
        <v>3019</v>
      </c>
      <c r="B1177" s="20">
        <v>16330</v>
      </c>
      <c r="C1177" s="21" t="s">
        <v>2330</v>
      </c>
      <c r="D1177" s="20" t="s">
        <v>2327</v>
      </c>
      <c r="E1177" s="22">
        <v>10.65</v>
      </c>
    </row>
    <row r="1178" spans="1:5" s="23" customFormat="1" ht="25.5">
      <c r="A1178" s="34" t="s">
        <v>3019</v>
      </c>
      <c r="B1178" s="20">
        <v>16335</v>
      </c>
      <c r="C1178" s="21" t="s">
        <v>2331</v>
      </c>
      <c r="D1178" s="20" t="s">
        <v>2327</v>
      </c>
      <c r="E1178" s="22">
        <v>4.5</v>
      </c>
    </row>
    <row r="1179" spans="1:5" s="23" customFormat="1" ht="12.75">
      <c r="A1179" s="34" t="s">
        <v>3019</v>
      </c>
      <c r="B1179" s="20">
        <v>16338</v>
      </c>
      <c r="C1179" s="21" t="s">
        <v>2332</v>
      </c>
      <c r="D1179" s="20" t="s">
        <v>2327</v>
      </c>
      <c r="E1179" s="22">
        <v>5</v>
      </c>
    </row>
    <row r="1180" spans="1:5" s="23" customFormat="1" ht="12.75">
      <c r="A1180" s="34" t="s">
        <v>3019</v>
      </c>
      <c r="B1180" s="20">
        <v>16340</v>
      </c>
      <c r="C1180" s="21" t="s">
        <v>2333</v>
      </c>
      <c r="D1180" s="20" t="s">
        <v>2327</v>
      </c>
      <c r="E1180" s="22">
        <v>3.6</v>
      </c>
    </row>
    <row r="1181" spans="1:5" s="23" customFormat="1" ht="25.5">
      <c r="A1181" s="34" t="s">
        <v>3019</v>
      </c>
      <c r="B1181" s="20">
        <v>16350</v>
      </c>
      <c r="C1181" s="21" t="s">
        <v>2334</v>
      </c>
      <c r="D1181" s="20" t="s">
        <v>2327</v>
      </c>
      <c r="E1181" s="22">
        <v>7</v>
      </c>
    </row>
    <row r="1182" spans="1:5" s="23" customFormat="1" ht="12.75">
      <c r="A1182" s="34" t="s">
        <v>3019</v>
      </c>
      <c r="B1182" s="20">
        <v>16380</v>
      </c>
      <c r="C1182" s="21" t="s">
        <v>2335</v>
      </c>
      <c r="D1182" s="20" t="s">
        <v>2327</v>
      </c>
      <c r="E1182" s="22">
        <v>6</v>
      </c>
    </row>
    <row r="1183" spans="1:5" s="23" customFormat="1" ht="12.75">
      <c r="A1183" s="34" t="s">
        <v>3019</v>
      </c>
      <c r="B1183" s="20">
        <v>16476</v>
      </c>
      <c r="C1183" s="21" t="s">
        <v>2336</v>
      </c>
      <c r="D1183" s="20" t="s">
        <v>2337</v>
      </c>
      <c r="E1183" s="29">
        <v>4.25</v>
      </c>
    </row>
    <row r="1184" spans="1:5" s="26" customFormat="1" ht="12.75">
      <c r="A1184" s="36"/>
      <c r="B1184" s="75" t="s">
        <v>2338</v>
      </c>
      <c r="C1184" s="76"/>
      <c r="D1184" s="77"/>
      <c r="E1184" s="27">
        <f>SUM(E1174:E1183)</f>
        <v>62.800000000000004</v>
      </c>
    </row>
    <row r="1185" spans="1:6" s="23" customFormat="1" ht="38.25">
      <c r="A1185" s="34" t="s">
        <v>3019</v>
      </c>
      <c r="B1185" s="20">
        <v>17701</v>
      </c>
      <c r="C1185" s="69" t="s">
        <v>2339</v>
      </c>
      <c r="D1185" s="70" t="s">
        <v>1834</v>
      </c>
      <c r="E1185" s="29">
        <v>39</v>
      </c>
      <c r="F1185" s="23" t="s">
        <v>1833</v>
      </c>
    </row>
    <row r="1186" spans="1:5" s="23" customFormat="1" ht="12.75">
      <c r="A1186" s="34" t="s">
        <v>3019</v>
      </c>
      <c r="B1186" s="20">
        <v>17720</v>
      </c>
      <c r="C1186" s="21" t="s">
        <v>2341</v>
      </c>
      <c r="D1186" s="20" t="s">
        <v>2340</v>
      </c>
      <c r="E1186" s="22">
        <v>18</v>
      </c>
    </row>
    <row r="1187" spans="1:5" s="23" customFormat="1" ht="12.75">
      <c r="A1187" s="34" t="s">
        <v>3019</v>
      </c>
      <c r="B1187" s="20">
        <v>17721</v>
      </c>
      <c r="C1187" s="21" t="s">
        <v>2342</v>
      </c>
      <c r="D1187" s="20" t="s">
        <v>2340</v>
      </c>
      <c r="E1187" s="29">
        <v>5</v>
      </c>
    </row>
    <row r="1188" spans="1:5" s="26" customFormat="1" ht="12.75">
      <c r="A1188" s="36"/>
      <c r="B1188" s="75" t="s">
        <v>2343</v>
      </c>
      <c r="C1188" s="76"/>
      <c r="D1188" s="77"/>
      <c r="E1188" s="25">
        <f>SUM(E1185:E1187)</f>
        <v>62</v>
      </c>
    </row>
    <row r="1189" spans="1:5" s="18" customFormat="1" ht="12.75">
      <c r="A1189" s="32" t="s">
        <v>3019</v>
      </c>
      <c r="B1189" s="20">
        <v>15076</v>
      </c>
      <c r="C1189" s="21" t="s">
        <v>2344</v>
      </c>
      <c r="D1189" s="20" t="s">
        <v>2345</v>
      </c>
      <c r="E1189" s="22">
        <v>4.9</v>
      </c>
    </row>
    <row r="1190" spans="1:5" s="26" customFormat="1" ht="12.75">
      <c r="A1190" s="36"/>
      <c r="B1190" s="75" t="s">
        <v>2346</v>
      </c>
      <c r="C1190" s="76"/>
      <c r="D1190" s="77"/>
      <c r="E1190" s="25">
        <f>SUM(E1189)</f>
        <v>4.9</v>
      </c>
    </row>
    <row r="1191" spans="1:5" s="23" customFormat="1" ht="12.75">
      <c r="A1191" s="34" t="s">
        <v>3019</v>
      </c>
      <c r="B1191" s="20">
        <v>15251</v>
      </c>
      <c r="C1191" s="21" t="s">
        <v>2347</v>
      </c>
      <c r="D1191" s="20" t="s">
        <v>2348</v>
      </c>
      <c r="E1191" s="22">
        <v>1.8</v>
      </c>
    </row>
    <row r="1192" spans="1:5" s="23" customFormat="1" ht="12.75">
      <c r="A1192" s="34" t="s">
        <v>3019</v>
      </c>
      <c r="B1192" s="20">
        <v>15260</v>
      </c>
      <c r="C1192" s="21" t="s">
        <v>2349</v>
      </c>
      <c r="D1192" s="20" t="s">
        <v>2348</v>
      </c>
      <c r="E1192" s="29">
        <v>26.5</v>
      </c>
    </row>
    <row r="1193" spans="1:5" s="23" customFormat="1" ht="12.75">
      <c r="A1193" s="34" t="s">
        <v>3019</v>
      </c>
      <c r="B1193" s="20">
        <v>15430</v>
      </c>
      <c r="C1193" s="21" t="s">
        <v>2350</v>
      </c>
      <c r="D1193" s="20" t="s">
        <v>2348</v>
      </c>
      <c r="E1193" s="29">
        <v>7.15</v>
      </c>
    </row>
    <row r="1194" spans="1:5" s="26" customFormat="1" ht="12.75">
      <c r="A1194" s="36"/>
      <c r="B1194" s="75" t="s">
        <v>2351</v>
      </c>
      <c r="C1194" s="76"/>
      <c r="D1194" s="77"/>
      <c r="E1194" s="25">
        <f>SUM(E1191:E1193)</f>
        <v>35.45</v>
      </c>
    </row>
    <row r="1195" spans="1:5" s="23" customFormat="1" ht="12.75">
      <c r="A1195" s="34" t="s">
        <v>3019</v>
      </c>
      <c r="B1195" s="20">
        <v>13675</v>
      </c>
      <c r="C1195" s="21" t="s">
        <v>2352</v>
      </c>
      <c r="D1195" s="20" t="s">
        <v>2353</v>
      </c>
      <c r="E1195" s="29">
        <v>12</v>
      </c>
    </row>
    <row r="1196" spans="1:5" s="23" customFormat="1" ht="12.75">
      <c r="A1196" s="34" t="s">
        <v>3019</v>
      </c>
      <c r="B1196" s="20">
        <v>13685</v>
      </c>
      <c r="C1196" s="21" t="s">
        <v>2354</v>
      </c>
      <c r="D1196" s="20" t="s">
        <v>2353</v>
      </c>
      <c r="E1196" s="22">
        <v>3.6</v>
      </c>
    </row>
    <row r="1197" spans="1:5" s="23" customFormat="1" ht="25.5">
      <c r="A1197" s="34" t="s">
        <v>3019</v>
      </c>
      <c r="B1197" s="20">
        <v>13690</v>
      </c>
      <c r="C1197" s="21" t="s">
        <v>2355</v>
      </c>
      <c r="D1197" s="20" t="s">
        <v>2353</v>
      </c>
      <c r="E1197" s="22">
        <v>8.3</v>
      </c>
    </row>
    <row r="1198" spans="1:5" s="23" customFormat="1" ht="25.5">
      <c r="A1198" s="34" t="s">
        <v>3019</v>
      </c>
      <c r="B1198" s="20">
        <v>13695</v>
      </c>
      <c r="C1198" s="21" t="s">
        <v>2356</v>
      </c>
      <c r="D1198" s="20" t="s">
        <v>2353</v>
      </c>
      <c r="E1198" s="22">
        <v>4.8</v>
      </c>
    </row>
    <row r="1199" spans="1:5" s="23" customFormat="1" ht="12.75">
      <c r="A1199" s="34" t="s">
        <v>3019</v>
      </c>
      <c r="B1199" s="20">
        <v>13705</v>
      </c>
      <c r="C1199" s="21" t="s">
        <v>2357</v>
      </c>
      <c r="D1199" s="20" t="s">
        <v>2353</v>
      </c>
      <c r="E1199" s="29">
        <v>10</v>
      </c>
    </row>
    <row r="1200" spans="1:5" s="23" customFormat="1" ht="25.5">
      <c r="A1200" s="34" t="s">
        <v>3019</v>
      </c>
      <c r="B1200" s="20">
        <v>13709</v>
      </c>
      <c r="C1200" s="21" t="s">
        <v>2358</v>
      </c>
      <c r="D1200" s="20" t="s">
        <v>2353</v>
      </c>
      <c r="E1200" s="29">
        <v>14</v>
      </c>
    </row>
    <row r="1201" spans="1:5" s="23" customFormat="1" ht="12.75">
      <c r="A1201" s="34" t="s">
        <v>3019</v>
      </c>
      <c r="B1201" s="20">
        <v>13712</v>
      </c>
      <c r="C1201" s="21" t="s">
        <v>2359</v>
      </c>
      <c r="D1201" s="20" t="s">
        <v>2353</v>
      </c>
      <c r="E1201" s="29">
        <v>16</v>
      </c>
    </row>
    <row r="1202" spans="1:5" s="23" customFormat="1" ht="12.75">
      <c r="A1202" s="34" t="s">
        <v>3019</v>
      </c>
      <c r="B1202" s="20">
        <v>13725</v>
      </c>
      <c r="C1202" s="21" t="s">
        <v>2360</v>
      </c>
      <c r="D1202" s="20" t="s">
        <v>2353</v>
      </c>
      <c r="E1202" s="22">
        <v>2</v>
      </c>
    </row>
    <row r="1203" spans="1:5" s="23" customFormat="1" ht="12.75">
      <c r="A1203" s="34" t="s">
        <v>3019</v>
      </c>
      <c r="B1203" s="20">
        <v>13735</v>
      </c>
      <c r="C1203" s="21" t="s">
        <v>2361</v>
      </c>
      <c r="D1203" s="20" t="s">
        <v>2353</v>
      </c>
      <c r="E1203" s="22">
        <v>4.1</v>
      </c>
    </row>
    <row r="1204" spans="1:5" s="23" customFormat="1" ht="12.75">
      <c r="A1204" s="34" t="s">
        <v>3019</v>
      </c>
      <c r="B1204" s="20">
        <v>13745</v>
      </c>
      <c r="C1204" s="21" t="s">
        <v>2362</v>
      </c>
      <c r="D1204" s="20" t="s">
        <v>2353</v>
      </c>
      <c r="E1204" s="29">
        <v>7.1</v>
      </c>
    </row>
    <row r="1205" spans="1:5" s="23" customFormat="1" ht="25.5">
      <c r="A1205" s="34" t="s">
        <v>3019</v>
      </c>
      <c r="B1205" s="20">
        <v>13747</v>
      </c>
      <c r="C1205" s="21" t="s">
        <v>2363</v>
      </c>
      <c r="D1205" s="20" t="s">
        <v>2353</v>
      </c>
      <c r="E1205" s="29">
        <v>12</v>
      </c>
    </row>
    <row r="1206" spans="1:5" s="26" customFormat="1" ht="12.75">
      <c r="A1206" s="36"/>
      <c r="B1206" s="75" t="s">
        <v>2364</v>
      </c>
      <c r="C1206" s="76"/>
      <c r="D1206" s="77"/>
      <c r="E1206" s="27">
        <f>SUM(E1195:E1205)</f>
        <v>93.89999999999999</v>
      </c>
    </row>
    <row r="1207" spans="1:5" s="23" customFormat="1" ht="25.5">
      <c r="A1207" s="34" t="s">
        <v>3019</v>
      </c>
      <c r="B1207" s="20">
        <v>18926</v>
      </c>
      <c r="C1207" s="21" t="s">
        <v>2365</v>
      </c>
      <c r="D1207" s="20" t="s">
        <v>2366</v>
      </c>
      <c r="E1207" s="22">
        <v>21.5</v>
      </c>
    </row>
    <row r="1208" spans="1:5" s="23" customFormat="1" ht="12.75">
      <c r="A1208" s="34" t="s">
        <v>3019</v>
      </c>
      <c r="B1208" s="20">
        <v>18750</v>
      </c>
      <c r="C1208" s="21" t="s">
        <v>2367</v>
      </c>
      <c r="D1208" s="20" t="s">
        <v>2366</v>
      </c>
      <c r="E1208" s="22">
        <v>7.05</v>
      </c>
    </row>
    <row r="1209" spans="1:5" s="26" customFormat="1" ht="12.75">
      <c r="A1209" s="36"/>
      <c r="B1209" s="75" t="s">
        <v>2368</v>
      </c>
      <c r="C1209" s="76"/>
      <c r="D1209" s="77"/>
      <c r="E1209" s="25">
        <f>SUM(E1207:E1208)</f>
        <v>28.55</v>
      </c>
    </row>
    <row r="1210" spans="1:5" s="23" customFormat="1" ht="25.5">
      <c r="A1210" s="34" t="s">
        <v>3019</v>
      </c>
      <c r="B1210" s="20">
        <v>17060</v>
      </c>
      <c r="C1210" s="21" t="s">
        <v>2369</v>
      </c>
      <c r="D1210" s="20" t="s">
        <v>1781</v>
      </c>
      <c r="E1210" s="29">
        <v>26.5</v>
      </c>
    </row>
    <row r="1211" spans="1:5" s="23" customFormat="1" ht="25.5">
      <c r="A1211" s="34" t="s">
        <v>3019</v>
      </c>
      <c r="B1211" s="20">
        <v>17195</v>
      </c>
      <c r="C1211" s="21" t="s">
        <v>2370</v>
      </c>
      <c r="D1211" s="20" t="s">
        <v>1781</v>
      </c>
      <c r="E1211" s="22">
        <v>13.1</v>
      </c>
    </row>
    <row r="1212" spans="1:5" s="23" customFormat="1" ht="25.5">
      <c r="A1212" s="34" t="s">
        <v>3019</v>
      </c>
      <c r="B1212" s="20">
        <v>17526</v>
      </c>
      <c r="C1212" s="21" t="s">
        <v>2371</v>
      </c>
      <c r="D1212" s="20" t="s">
        <v>1781</v>
      </c>
      <c r="E1212" s="22">
        <v>12.3</v>
      </c>
    </row>
    <row r="1213" spans="1:5" s="23" customFormat="1" ht="25.5">
      <c r="A1213" s="34" t="s">
        <v>3019</v>
      </c>
      <c r="B1213" s="20">
        <v>17530</v>
      </c>
      <c r="C1213" s="21" t="s">
        <v>2372</v>
      </c>
      <c r="D1213" s="20" t="s">
        <v>1781</v>
      </c>
      <c r="E1213" s="22">
        <v>11</v>
      </c>
    </row>
    <row r="1214" spans="1:5" s="26" customFormat="1" ht="12.75">
      <c r="A1214" s="36"/>
      <c r="B1214" s="75" t="s">
        <v>1791</v>
      </c>
      <c r="C1214" s="76"/>
      <c r="D1214" s="77"/>
      <c r="E1214" s="25">
        <f>SUM(E1210:E1213)</f>
        <v>62.900000000000006</v>
      </c>
    </row>
    <row r="1215" spans="1:5" s="23" customFormat="1" ht="12.75">
      <c r="A1215" s="34" t="s">
        <v>3019</v>
      </c>
      <c r="B1215" s="20">
        <v>18751</v>
      </c>
      <c r="C1215" s="21" t="s">
        <v>2373</v>
      </c>
      <c r="D1215" s="20" t="s">
        <v>2374</v>
      </c>
      <c r="E1215" s="22">
        <v>3</v>
      </c>
    </row>
    <row r="1216" spans="1:5" s="26" customFormat="1" ht="12.75">
      <c r="A1216" s="36"/>
      <c r="B1216" s="75" t="s">
        <v>2375</v>
      </c>
      <c r="C1216" s="76"/>
      <c r="D1216" s="77"/>
      <c r="E1216" s="25">
        <f>SUM(E1215)</f>
        <v>3</v>
      </c>
    </row>
    <row r="1217" spans="1:5" s="23" customFormat="1" ht="12.75">
      <c r="A1217" s="34" t="s">
        <v>3019</v>
      </c>
      <c r="B1217" s="20">
        <v>16651</v>
      </c>
      <c r="C1217" s="21" t="s">
        <v>2376</v>
      </c>
      <c r="D1217" s="20" t="s">
        <v>4392</v>
      </c>
      <c r="E1217" s="29">
        <v>5.2</v>
      </c>
    </row>
    <row r="1218" spans="1:5" s="23" customFormat="1" ht="12.75">
      <c r="A1218" s="34" t="s">
        <v>3019</v>
      </c>
      <c r="B1218" s="42">
        <v>16660</v>
      </c>
      <c r="C1218" s="21" t="s">
        <v>2377</v>
      </c>
      <c r="D1218" s="20" t="s">
        <v>4392</v>
      </c>
      <c r="E1218" s="22">
        <v>8.68</v>
      </c>
    </row>
    <row r="1219" spans="1:5" s="23" customFormat="1" ht="12.75">
      <c r="A1219" s="34" t="s">
        <v>3019</v>
      </c>
      <c r="B1219" s="20">
        <v>16670</v>
      </c>
      <c r="C1219" s="21" t="s">
        <v>2378</v>
      </c>
      <c r="D1219" s="20" t="s">
        <v>4392</v>
      </c>
      <c r="E1219" s="22">
        <v>12.6</v>
      </c>
    </row>
    <row r="1220" spans="1:5" s="23" customFormat="1" ht="25.5">
      <c r="A1220" s="34" t="s">
        <v>3019</v>
      </c>
      <c r="B1220" s="20">
        <v>16672</v>
      </c>
      <c r="C1220" s="21" t="s">
        <v>2379</v>
      </c>
      <c r="D1220" s="20" t="s">
        <v>4392</v>
      </c>
      <c r="E1220" s="22">
        <v>2</v>
      </c>
    </row>
    <row r="1221" spans="1:5" s="23" customFormat="1" ht="12.75">
      <c r="A1221" s="34" t="s">
        <v>3019</v>
      </c>
      <c r="B1221" s="20">
        <v>16675</v>
      </c>
      <c r="C1221" s="21" t="s">
        <v>2380</v>
      </c>
      <c r="D1221" s="20" t="s">
        <v>4392</v>
      </c>
      <c r="E1221" s="22">
        <v>2.9</v>
      </c>
    </row>
    <row r="1222" spans="1:5" s="23" customFormat="1" ht="12.75">
      <c r="A1222" s="34" t="s">
        <v>3019</v>
      </c>
      <c r="B1222" s="20">
        <v>16680</v>
      </c>
      <c r="C1222" s="21" t="s">
        <v>2381</v>
      </c>
      <c r="D1222" s="20" t="s">
        <v>4392</v>
      </c>
      <c r="E1222" s="29">
        <v>1.13</v>
      </c>
    </row>
    <row r="1223" spans="1:5" s="23" customFormat="1" ht="25.5">
      <c r="A1223" s="34" t="s">
        <v>3019</v>
      </c>
      <c r="B1223" s="20">
        <v>16690</v>
      </c>
      <c r="C1223" s="21" t="s">
        <v>2382</v>
      </c>
      <c r="D1223" s="20" t="s">
        <v>4392</v>
      </c>
      <c r="E1223" s="29">
        <v>6.24</v>
      </c>
    </row>
    <row r="1224" spans="1:5" s="23" customFormat="1" ht="12.75">
      <c r="A1224" s="34" t="s">
        <v>3019</v>
      </c>
      <c r="B1224" s="20">
        <v>16700</v>
      </c>
      <c r="C1224" s="21" t="s">
        <v>2383</v>
      </c>
      <c r="D1224" s="20" t="s">
        <v>4392</v>
      </c>
      <c r="E1224" s="29">
        <v>2.6</v>
      </c>
    </row>
    <row r="1225" spans="1:5" s="23" customFormat="1" ht="25.5">
      <c r="A1225" s="34" t="s">
        <v>3019</v>
      </c>
      <c r="B1225" s="20">
        <v>16720</v>
      </c>
      <c r="C1225" s="21" t="s">
        <v>2384</v>
      </c>
      <c r="D1225" s="20" t="s">
        <v>4392</v>
      </c>
      <c r="E1225" s="22">
        <v>2</v>
      </c>
    </row>
    <row r="1226" spans="1:5" s="26" customFormat="1" ht="12.75">
      <c r="A1226" s="36"/>
      <c r="B1226" s="75" t="s">
        <v>4397</v>
      </c>
      <c r="C1226" s="76"/>
      <c r="D1226" s="77"/>
      <c r="E1226" s="25">
        <f>SUM(E1217:E1225)</f>
        <v>43.35</v>
      </c>
    </row>
    <row r="1227" spans="1:5" s="23" customFormat="1" ht="38.25">
      <c r="A1227" s="34" t="s">
        <v>3019</v>
      </c>
      <c r="B1227" s="20">
        <v>14376</v>
      </c>
      <c r="C1227" s="21" t="s">
        <v>2385</v>
      </c>
      <c r="D1227" s="20" t="s">
        <v>2386</v>
      </c>
      <c r="E1227" s="22">
        <v>8</v>
      </c>
    </row>
    <row r="1228" spans="1:5" s="23" customFormat="1" ht="25.5">
      <c r="A1228" s="34" t="s">
        <v>3019</v>
      </c>
      <c r="B1228" s="20">
        <v>14385</v>
      </c>
      <c r="C1228" s="21" t="s">
        <v>2387</v>
      </c>
      <c r="D1228" s="20" t="s">
        <v>2386</v>
      </c>
      <c r="E1228" s="22">
        <v>18.45</v>
      </c>
    </row>
    <row r="1229" spans="1:5" s="23" customFormat="1" ht="25.5">
      <c r="A1229" s="34" t="s">
        <v>3019</v>
      </c>
      <c r="B1229" s="20">
        <v>14390</v>
      </c>
      <c r="C1229" s="21" t="s">
        <v>2388</v>
      </c>
      <c r="D1229" s="20" t="s">
        <v>2386</v>
      </c>
      <c r="E1229" s="22">
        <v>3.61</v>
      </c>
    </row>
    <row r="1230" spans="1:5" s="23" customFormat="1" ht="12.75">
      <c r="A1230" s="34" t="s">
        <v>3019</v>
      </c>
      <c r="B1230" s="20">
        <v>14400</v>
      </c>
      <c r="C1230" s="21" t="s">
        <v>2389</v>
      </c>
      <c r="D1230" s="20" t="s">
        <v>2390</v>
      </c>
      <c r="E1230" s="22">
        <v>3</v>
      </c>
    </row>
    <row r="1231" spans="1:5" s="23" customFormat="1" ht="12.75">
      <c r="A1231" s="34" t="s">
        <v>3019</v>
      </c>
      <c r="B1231" s="20">
        <v>14405</v>
      </c>
      <c r="C1231" s="21" t="s">
        <v>687</v>
      </c>
      <c r="D1231" s="20" t="s">
        <v>2390</v>
      </c>
      <c r="E1231" s="22">
        <v>3.3</v>
      </c>
    </row>
    <row r="1232" spans="1:5" s="23" customFormat="1" ht="25.5">
      <c r="A1232" s="34" t="s">
        <v>3019</v>
      </c>
      <c r="B1232" s="20">
        <v>14726</v>
      </c>
      <c r="C1232" s="21" t="s">
        <v>688</v>
      </c>
      <c r="D1232" s="20" t="s">
        <v>2386</v>
      </c>
      <c r="E1232" s="29">
        <v>15.7</v>
      </c>
    </row>
    <row r="1233" spans="1:5" s="26" customFormat="1" ht="12.75">
      <c r="A1233" s="36"/>
      <c r="B1233" s="75" t="s">
        <v>689</v>
      </c>
      <c r="C1233" s="76"/>
      <c r="D1233" s="77"/>
      <c r="E1233" s="27">
        <f>SUM(E1227:E1232)</f>
        <v>52.06</v>
      </c>
    </row>
    <row r="1234" spans="1:5" s="23" customFormat="1" ht="25.5">
      <c r="A1234" s="34" t="s">
        <v>3019</v>
      </c>
      <c r="B1234" s="20">
        <v>17076</v>
      </c>
      <c r="C1234" s="21" t="s">
        <v>690</v>
      </c>
      <c r="D1234" s="20" t="s">
        <v>691</v>
      </c>
      <c r="E1234" s="22">
        <v>14.9</v>
      </c>
    </row>
    <row r="1235" spans="1:5" s="23" customFormat="1" ht="38.25">
      <c r="A1235" s="34" t="s">
        <v>3019</v>
      </c>
      <c r="B1235" s="20">
        <v>17177</v>
      </c>
      <c r="C1235" s="21" t="s">
        <v>692</v>
      </c>
      <c r="D1235" s="20" t="s">
        <v>691</v>
      </c>
      <c r="E1235" s="22">
        <v>20</v>
      </c>
    </row>
    <row r="1236" spans="1:5" s="23" customFormat="1" ht="12.75">
      <c r="A1236" s="34" t="s">
        <v>3019</v>
      </c>
      <c r="B1236" s="20">
        <v>17178</v>
      </c>
      <c r="C1236" s="21" t="s">
        <v>2551</v>
      </c>
      <c r="D1236" s="20" t="s">
        <v>691</v>
      </c>
      <c r="E1236" s="22">
        <v>7.35</v>
      </c>
    </row>
    <row r="1237" spans="1:5" s="23" customFormat="1" ht="25.5">
      <c r="A1237" s="34" t="s">
        <v>3019</v>
      </c>
      <c r="B1237" s="20">
        <v>17179</v>
      </c>
      <c r="C1237" s="21" t="s">
        <v>2552</v>
      </c>
      <c r="D1237" s="20" t="s">
        <v>2553</v>
      </c>
      <c r="E1237" s="22">
        <v>11.6</v>
      </c>
    </row>
    <row r="1238" spans="1:5" s="23" customFormat="1" ht="25.5">
      <c r="A1238" s="34" t="s">
        <v>3019</v>
      </c>
      <c r="B1238" s="20">
        <v>17185</v>
      </c>
      <c r="C1238" s="21" t="s">
        <v>2554</v>
      </c>
      <c r="D1238" s="20" t="s">
        <v>2555</v>
      </c>
      <c r="E1238" s="22">
        <v>22</v>
      </c>
    </row>
    <row r="1239" spans="1:5" s="23" customFormat="1" ht="25.5">
      <c r="A1239" s="34" t="s">
        <v>3019</v>
      </c>
      <c r="B1239" s="20">
        <v>17187</v>
      </c>
      <c r="C1239" s="21" t="s">
        <v>2556</v>
      </c>
      <c r="D1239" s="20" t="s">
        <v>691</v>
      </c>
      <c r="E1239" s="22">
        <v>12</v>
      </c>
    </row>
    <row r="1240" spans="1:5" s="23" customFormat="1" ht="25.5">
      <c r="A1240" s="34" t="s">
        <v>3019</v>
      </c>
      <c r="B1240" s="20">
        <v>17190</v>
      </c>
      <c r="C1240" s="21" t="s">
        <v>2557</v>
      </c>
      <c r="D1240" s="20" t="s">
        <v>691</v>
      </c>
      <c r="E1240" s="22">
        <v>3.5</v>
      </c>
    </row>
    <row r="1241" spans="1:5" s="26" customFormat="1" ht="12.75">
      <c r="A1241" s="36"/>
      <c r="B1241" s="75" t="s">
        <v>2558</v>
      </c>
      <c r="C1241" s="76"/>
      <c r="D1241" s="77"/>
      <c r="E1241" s="25">
        <f>SUM(E1234:E1240)</f>
        <v>91.35</v>
      </c>
    </row>
    <row r="1242" spans="1:5" s="23" customFormat="1" ht="12.75">
      <c r="A1242" s="34" t="s">
        <v>3019</v>
      </c>
      <c r="B1242" s="20">
        <v>16126</v>
      </c>
      <c r="C1242" s="21" t="s">
        <v>2559</v>
      </c>
      <c r="D1242" s="20" t="s">
        <v>2560</v>
      </c>
      <c r="E1242" s="22">
        <v>14</v>
      </c>
    </row>
    <row r="1243" spans="1:5" s="23" customFormat="1" ht="25.5">
      <c r="A1243" s="34" t="s">
        <v>3019</v>
      </c>
      <c r="B1243" s="20">
        <v>16135</v>
      </c>
      <c r="C1243" s="21" t="s">
        <v>2561</v>
      </c>
      <c r="D1243" s="20" t="s">
        <v>2560</v>
      </c>
      <c r="E1243" s="22">
        <v>10.85</v>
      </c>
    </row>
    <row r="1244" spans="1:5" s="23" customFormat="1" ht="12.75">
      <c r="A1244" s="34" t="s">
        <v>3019</v>
      </c>
      <c r="B1244" s="20">
        <v>16145</v>
      </c>
      <c r="C1244" s="21" t="s">
        <v>2562</v>
      </c>
      <c r="D1244" s="20" t="s">
        <v>2560</v>
      </c>
      <c r="E1244" s="22">
        <v>12.5</v>
      </c>
    </row>
    <row r="1245" spans="1:5" s="23" customFormat="1" ht="12.75">
      <c r="A1245" s="34" t="s">
        <v>3019</v>
      </c>
      <c r="B1245" s="20">
        <v>16155</v>
      </c>
      <c r="C1245" s="21" t="s">
        <v>2563</v>
      </c>
      <c r="D1245" s="20" t="s">
        <v>2560</v>
      </c>
      <c r="E1245" s="22">
        <v>6.9</v>
      </c>
    </row>
    <row r="1246" spans="1:5" s="23" customFormat="1" ht="12.75">
      <c r="A1246" s="34" t="s">
        <v>3019</v>
      </c>
      <c r="B1246" s="20">
        <v>16165</v>
      </c>
      <c r="C1246" s="21" t="s">
        <v>2564</v>
      </c>
      <c r="D1246" s="20" t="s">
        <v>2560</v>
      </c>
      <c r="E1246" s="22">
        <v>5.1</v>
      </c>
    </row>
    <row r="1247" spans="1:5" s="23" customFormat="1" ht="12.75">
      <c r="A1247" s="34" t="s">
        <v>3019</v>
      </c>
      <c r="B1247" s="20">
        <v>16175</v>
      </c>
      <c r="C1247" s="21" t="s">
        <v>2565</v>
      </c>
      <c r="D1247" s="20" t="s">
        <v>2560</v>
      </c>
      <c r="E1247" s="29">
        <v>5.6</v>
      </c>
    </row>
    <row r="1248" spans="1:5" s="23" customFormat="1" ht="12.75">
      <c r="A1248" s="34" t="s">
        <v>3019</v>
      </c>
      <c r="B1248" s="20">
        <v>16177</v>
      </c>
      <c r="C1248" s="21" t="s">
        <v>2566</v>
      </c>
      <c r="D1248" s="20" t="s">
        <v>2560</v>
      </c>
      <c r="E1248" s="29">
        <v>1.7</v>
      </c>
    </row>
    <row r="1249" spans="1:5" s="23" customFormat="1" ht="12.75">
      <c r="A1249" s="34" t="s">
        <v>3019</v>
      </c>
      <c r="B1249" s="20">
        <v>16180</v>
      </c>
      <c r="C1249" s="21" t="s">
        <v>2567</v>
      </c>
      <c r="D1249" s="20" t="s">
        <v>2560</v>
      </c>
      <c r="E1249" s="29">
        <v>2.3</v>
      </c>
    </row>
    <row r="1250" spans="1:5" s="23" customFormat="1" ht="12.75">
      <c r="A1250" s="34" t="s">
        <v>3019</v>
      </c>
      <c r="B1250" s="20">
        <v>16181</v>
      </c>
      <c r="C1250" s="21" t="s">
        <v>2568</v>
      </c>
      <c r="D1250" s="20" t="s">
        <v>2560</v>
      </c>
      <c r="E1250" s="29">
        <v>4</v>
      </c>
    </row>
    <row r="1251" spans="1:5" s="23" customFormat="1" ht="12.75">
      <c r="A1251" s="34" t="s">
        <v>3019</v>
      </c>
      <c r="B1251" s="20">
        <v>16183</v>
      </c>
      <c r="C1251" s="21" t="s">
        <v>2569</v>
      </c>
      <c r="D1251" s="20" t="s">
        <v>2560</v>
      </c>
      <c r="E1251" s="29">
        <v>6.9</v>
      </c>
    </row>
    <row r="1252" spans="1:5" s="23" customFormat="1" ht="12.75">
      <c r="A1252" s="34" t="s">
        <v>3019</v>
      </c>
      <c r="B1252" s="20">
        <v>16185</v>
      </c>
      <c r="C1252" s="21" t="s">
        <v>2570</v>
      </c>
      <c r="D1252" s="20" t="s">
        <v>2560</v>
      </c>
      <c r="E1252" s="29">
        <v>4.52</v>
      </c>
    </row>
    <row r="1253" spans="1:5" s="23" customFormat="1" ht="25.5">
      <c r="A1253" s="34" t="s">
        <v>3019</v>
      </c>
      <c r="B1253" s="20">
        <v>16200</v>
      </c>
      <c r="C1253" s="21" t="s">
        <v>2571</v>
      </c>
      <c r="D1253" s="20" t="s">
        <v>2572</v>
      </c>
      <c r="E1253" s="22">
        <v>27.6</v>
      </c>
    </row>
    <row r="1254" spans="1:5" s="26" customFormat="1" ht="12.75">
      <c r="A1254" s="36"/>
      <c r="B1254" s="75" t="s">
        <v>2573</v>
      </c>
      <c r="C1254" s="76"/>
      <c r="D1254" s="77"/>
      <c r="E1254" s="25">
        <f>SUM(E1242:E1253)</f>
        <v>101.97</v>
      </c>
    </row>
    <row r="1255" spans="1:5" s="23" customFormat="1" ht="25.5">
      <c r="A1255" s="34" t="s">
        <v>3019</v>
      </c>
      <c r="B1255" s="20">
        <v>15445</v>
      </c>
      <c r="C1255" s="21" t="s">
        <v>2574</v>
      </c>
      <c r="D1255" s="20" t="s">
        <v>2575</v>
      </c>
      <c r="E1255" s="29">
        <v>12.02</v>
      </c>
    </row>
    <row r="1256" spans="1:5" s="23" customFormat="1" ht="12.75">
      <c r="A1256" s="34" t="s">
        <v>3019</v>
      </c>
      <c r="B1256" s="20">
        <v>15435</v>
      </c>
      <c r="C1256" s="21" t="s">
        <v>2576</v>
      </c>
      <c r="D1256" s="20" t="s">
        <v>2575</v>
      </c>
      <c r="E1256" s="29">
        <v>5.35</v>
      </c>
    </row>
    <row r="1257" spans="1:5" s="23" customFormat="1" ht="12.75">
      <c r="A1257" s="34" t="s">
        <v>3019</v>
      </c>
      <c r="B1257" s="20">
        <v>15426</v>
      </c>
      <c r="C1257" s="21" t="s">
        <v>2577</v>
      </c>
      <c r="D1257" s="20" t="s">
        <v>2575</v>
      </c>
      <c r="E1257" s="22">
        <v>3.13</v>
      </c>
    </row>
    <row r="1258" spans="1:5" s="23" customFormat="1" ht="12.75">
      <c r="A1258" s="34" t="s">
        <v>3019</v>
      </c>
      <c r="B1258" s="20">
        <v>15428</v>
      </c>
      <c r="C1258" s="21" t="s">
        <v>2578</v>
      </c>
      <c r="D1258" s="20" t="s">
        <v>2575</v>
      </c>
      <c r="E1258" s="22">
        <v>1.9</v>
      </c>
    </row>
    <row r="1259" spans="1:5" s="23" customFormat="1" ht="25.5">
      <c r="A1259" s="34" t="s">
        <v>3019</v>
      </c>
      <c r="B1259" s="20">
        <v>15450</v>
      </c>
      <c r="C1259" s="21" t="s">
        <v>2579</v>
      </c>
      <c r="D1259" s="20" t="s">
        <v>2575</v>
      </c>
      <c r="E1259" s="29">
        <v>8.07</v>
      </c>
    </row>
    <row r="1260" spans="1:5" s="26" customFormat="1" ht="12.75">
      <c r="A1260" s="36"/>
      <c r="B1260" s="75" t="s">
        <v>2580</v>
      </c>
      <c r="C1260" s="76"/>
      <c r="D1260" s="77"/>
      <c r="E1260" s="27">
        <f>SUM(E1255:E1259)</f>
        <v>30.469999999999995</v>
      </c>
    </row>
    <row r="1261" spans="1:5" s="23" customFormat="1" ht="12.75">
      <c r="A1261" s="34" t="s">
        <v>3019</v>
      </c>
      <c r="B1261" s="20">
        <v>15601</v>
      </c>
      <c r="C1261" s="21" t="s">
        <v>2581</v>
      </c>
      <c r="D1261" s="20" t="s">
        <v>2582</v>
      </c>
      <c r="E1261" s="22">
        <v>13.15</v>
      </c>
    </row>
    <row r="1262" spans="1:5" s="23" customFormat="1" ht="12.75">
      <c r="A1262" s="34" t="s">
        <v>3019</v>
      </c>
      <c r="B1262" s="20">
        <v>15610</v>
      </c>
      <c r="C1262" s="21" t="s">
        <v>2583</v>
      </c>
      <c r="D1262" s="20" t="s">
        <v>2582</v>
      </c>
      <c r="E1262" s="22">
        <v>2.6</v>
      </c>
    </row>
    <row r="1263" spans="1:5" s="23" customFormat="1" ht="12.75">
      <c r="A1263" s="34" t="s">
        <v>3019</v>
      </c>
      <c r="B1263" s="20">
        <v>15620</v>
      </c>
      <c r="C1263" s="21" t="s">
        <v>2584</v>
      </c>
      <c r="D1263" s="20" t="s">
        <v>2582</v>
      </c>
      <c r="E1263" s="22">
        <v>4.85</v>
      </c>
    </row>
    <row r="1264" spans="1:5" s="23" customFormat="1" ht="12.75">
      <c r="A1264" s="34" t="s">
        <v>3019</v>
      </c>
      <c r="B1264" s="20">
        <v>15625</v>
      </c>
      <c r="C1264" s="21" t="s">
        <v>2585</v>
      </c>
      <c r="D1264" s="20" t="s">
        <v>2582</v>
      </c>
      <c r="E1264" s="22">
        <v>2.8</v>
      </c>
    </row>
    <row r="1265" spans="1:5" s="23" customFormat="1" ht="25.5">
      <c r="A1265" s="34" t="s">
        <v>3019</v>
      </c>
      <c r="B1265" s="20">
        <v>15630</v>
      </c>
      <c r="C1265" s="21" t="s">
        <v>2586</v>
      </c>
      <c r="D1265" s="20" t="s">
        <v>2582</v>
      </c>
      <c r="E1265" s="29">
        <v>11.45</v>
      </c>
    </row>
    <row r="1266" spans="1:5" s="26" customFormat="1" ht="12.75">
      <c r="A1266" s="36"/>
      <c r="B1266" s="75" t="s">
        <v>2587</v>
      </c>
      <c r="C1266" s="76"/>
      <c r="D1266" s="77"/>
      <c r="E1266" s="25">
        <f>SUM(E1261:E1265)</f>
        <v>34.85</v>
      </c>
    </row>
    <row r="1267" spans="1:5" s="23" customFormat="1" ht="25.5">
      <c r="A1267" s="34" t="s">
        <v>3019</v>
      </c>
      <c r="B1267" s="20">
        <v>14026</v>
      </c>
      <c r="C1267" s="21" t="s">
        <v>2588</v>
      </c>
      <c r="D1267" s="20" t="s">
        <v>2589</v>
      </c>
      <c r="E1267" s="22">
        <v>22.78</v>
      </c>
    </row>
    <row r="1268" spans="1:5" s="26" customFormat="1" ht="12.75">
      <c r="A1268" s="36"/>
      <c r="B1268" s="75" t="s">
        <v>2590</v>
      </c>
      <c r="C1268" s="76"/>
      <c r="D1268" s="77"/>
      <c r="E1268" s="25">
        <f>SUM(E1267)</f>
        <v>22.78</v>
      </c>
    </row>
    <row r="1269" spans="1:5" s="23" customFormat="1" ht="12.75">
      <c r="A1269" s="34" t="s">
        <v>3019</v>
      </c>
      <c r="B1269" s="20">
        <v>13501</v>
      </c>
      <c r="C1269" s="21" t="s">
        <v>2591</v>
      </c>
      <c r="D1269" s="20" t="s">
        <v>4047</v>
      </c>
      <c r="E1269" s="22">
        <v>12.75</v>
      </c>
    </row>
    <row r="1270" spans="1:5" s="23" customFormat="1" ht="25.5">
      <c r="A1270" s="34" t="s">
        <v>3019</v>
      </c>
      <c r="B1270" s="20">
        <v>13502</v>
      </c>
      <c r="C1270" s="21" t="s">
        <v>2592</v>
      </c>
      <c r="D1270" s="20" t="s">
        <v>4047</v>
      </c>
      <c r="E1270" s="29">
        <v>20</v>
      </c>
    </row>
    <row r="1271" spans="1:5" s="26" customFormat="1" ht="12.75">
      <c r="A1271" s="36"/>
      <c r="B1271" s="75" t="s">
        <v>4055</v>
      </c>
      <c r="C1271" s="76"/>
      <c r="D1271" s="77"/>
      <c r="E1271" s="27">
        <f>SUM(E1269:E1270)</f>
        <v>32.75</v>
      </c>
    </row>
    <row r="1272" spans="1:5" s="23" customFormat="1" ht="25.5">
      <c r="A1272" s="34" t="s">
        <v>3019</v>
      </c>
      <c r="B1272" s="20">
        <v>17720</v>
      </c>
      <c r="C1272" s="21" t="s">
        <v>2341</v>
      </c>
      <c r="D1272" s="20" t="s">
        <v>2593</v>
      </c>
      <c r="E1272" s="22">
        <v>7</v>
      </c>
    </row>
    <row r="1273" spans="1:5" s="23" customFormat="1" ht="25.5">
      <c r="A1273" s="34" t="s">
        <v>3019</v>
      </c>
      <c r="B1273" s="20">
        <v>18226</v>
      </c>
      <c r="C1273" s="21" t="s">
        <v>2594</v>
      </c>
      <c r="D1273" s="20" t="s">
        <v>2593</v>
      </c>
      <c r="E1273" s="22">
        <v>14.2</v>
      </c>
    </row>
    <row r="1274" spans="1:5" s="23" customFormat="1" ht="25.5">
      <c r="A1274" s="34" t="s">
        <v>3019</v>
      </c>
      <c r="B1274" s="20">
        <v>18227</v>
      </c>
      <c r="C1274" s="21" t="s">
        <v>2595</v>
      </c>
      <c r="D1274" s="20" t="s">
        <v>2593</v>
      </c>
      <c r="E1274" s="22">
        <v>11.3</v>
      </c>
    </row>
    <row r="1275" spans="1:5" s="23" customFormat="1" ht="25.5">
      <c r="A1275" s="34" t="s">
        <v>3019</v>
      </c>
      <c r="B1275" s="20">
        <v>18235</v>
      </c>
      <c r="C1275" s="21" t="s">
        <v>2596</v>
      </c>
      <c r="D1275" s="20" t="s">
        <v>2593</v>
      </c>
      <c r="E1275" s="29">
        <v>7.98</v>
      </c>
    </row>
    <row r="1276" spans="1:5" s="23" customFormat="1" ht="25.5">
      <c r="A1276" s="34" t="s">
        <v>3019</v>
      </c>
      <c r="B1276" s="20">
        <v>18350</v>
      </c>
      <c r="C1276" s="21" t="s">
        <v>2597</v>
      </c>
      <c r="D1276" s="20" t="s">
        <v>2593</v>
      </c>
      <c r="E1276" s="29">
        <v>4.25</v>
      </c>
    </row>
    <row r="1277" spans="1:5" s="26" customFormat="1" ht="12.75">
      <c r="A1277" s="36"/>
      <c r="B1277" s="75" t="s">
        <v>2598</v>
      </c>
      <c r="C1277" s="76"/>
      <c r="D1277" s="77"/>
      <c r="E1277" s="25">
        <f>SUM(E1272:E1276)</f>
        <v>44.730000000000004</v>
      </c>
    </row>
    <row r="1278" spans="1:5" s="23" customFormat="1" ht="12.75">
      <c r="A1278" s="34" t="s">
        <v>3019</v>
      </c>
      <c r="B1278" s="20">
        <v>16826</v>
      </c>
      <c r="C1278" s="21" t="s">
        <v>2599</v>
      </c>
      <c r="D1278" s="20" t="s">
        <v>2600</v>
      </c>
      <c r="E1278" s="29">
        <v>7.7</v>
      </c>
    </row>
    <row r="1279" spans="1:5" s="23" customFormat="1" ht="12.75">
      <c r="A1279" s="34" t="s">
        <v>3019</v>
      </c>
      <c r="B1279" s="20">
        <v>16830</v>
      </c>
      <c r="C1279" s="21" t="s">
        <v>2601</v>
      </c>
      <c r="D1279" s="20" t="s">
        <v>2600</v>
      </c>
      <c r="E1279" s="22">
        <v>4.6</v>
      </c>
    </row>
    <row r="1280" spans="1:5" s="23" customFormat="1" ht="12.75">
      <c r="A1280" s="34" t="s">
        <v>3019</v>
      </c>
      <c r="B1280" s="20">
        <v>16835</v>
      </c>
      <c r="C1280" s="21" t="s">
        <v>2602</v>
      </c>
      <c r="D1280" s="20" t="s">
        <v>2600</v>
      </c>
      <c r="E1280" s="22">
        <v>8.45</v>
      </c>
    </row>
    <row r="1281" spans="1:5" s="23" customFormat="1" ht="12.75">
      <c r="A1281" s="34" t="s">
        <v>3019</v>
      </c>
      <c r="B1281" s="20">
        <v>16845</v>
      </c>
      <c r="C1281" s="21" t="s">
        <v>2603</v>
      </c>
      <c r="D1281" s="20" t="s">
        <v>2600</v>
      </c>
      <c r="E1281" s="22">
        <v>2</v>
      </c>
    </row>
    <row r="1282" spans="1:5" s="23" customFormat="1" ht="12.75">
      <c r="A1282" s="34" t="s">
        <v>3019</v>
      </c>
      <c r="B1282" s="20">
        <v>16850</v>
      </c>
      <c r="C1282" s="21" t="s">
        <v>2604</v>
      </c>
      <c r="D1282" s="20" t="s">
        <v>2600</v>
      </c>
      <c r="E1282" s="22">
        <v>2</v>
      </c>
    </row>
    <row r="1283" spans="1:5" s="23" customFormat="1" ht="12.75">
      <c r="A1283" s="34" t="s">
        <v>3019</v>
      </c>
      <c r="B1283" s="20">
        <v>16855</v>
      </c>
      <c r="C1283" s="21" t="s">
        <v>2605</v>
      </c>
      <c r="D1283" s="20" t="s">
        <v>2600</v>
      </c>
      <c r="E1283" s="29">
        <v>7.85</v>
      </c>
    </row>
    <row r="1284" spans="1:5" s="23" customFormat="1" ht="12.75">
      <c r="A1284" s="34" t="s">
        <v>3019</v>
      </c>
      <c r="B1284" s="20">
        <v>16865</v>
      </c>
      <c r="C1284" s="21" t="s">
        <v>2606</v>
      </c>
      <c r="D1284" s="20" t="s">
        <v>2600</v>
      </c>
      <c r="E1284" s="22">
        <v>3.4</v>
      </c>
    </row>
    <row r="1285" spans="1:5" s="23" customFormat="1" ht="12.75">
      <c r="A1285" s="34" t="s">
        <v>3019</v>
      </c>
      <c r="B1285" s="20">
        <v>16870</v>
      </c>
      <c r="C1285" s="21" t="s">
        <v>2607</v>
      </c>
      <c r="D1285" s="20" t="s">
        <v>2600</v>
      </c>
      <c r="E1285" s="29">
        <v>2.8</v>
      </c>
    </row>
    <row r="1286" spans="1:5" s="23" customFormat="1" ht="25.5">
      <c r="A1286" s="34" t="s">
        <v>3019</v>
      </c>
      <c r="B1286" s="20">
        <v>16875</v>
      </c>
      <c r="C1286" s="21" t="s">
        <v>2608</v>
      </c>
      <c r="D1286" s="20" t="s">
        <v>2600</v>
      </c>
      <c r="E1286" s="22">
        <v>5.8</v>
      </c>
    </row>
    <row r="1287" spans="1:5" s="23" customFormat="1" ht="12.75">
      <c r="A1287" s="34"/>
      <c r="B1287" s="30">
        <v>17455</v>
      </c>
      <c r="C1287" s="21" t="s">
        <v>2609</v>
      </c>
      <c r="D1287" s="43" t="s">
        <v>2600</v>
      </c>
      <c r="E1287" s="22">
        <v>5</v>
      </c>
    </row>
    <row r="1288" spans="1:5" s="26" customFormat="1" ht="12.75">
      <c r="A1288" s="36"/>
      <c r="B1288" s="75" t="s">
        <v>2610</v>
      </c>
      <c r="C1288" s="76"/>
      <c r="D1288" s="77"/>
      <c r="E1288" s="25">
        <f>SUM(E1278:E1287)</f>
        <v>49.599999999999994</v>
      </c>
    </row>
    <row r="1289" spans="1:5" s="23" customFormat="1" ht="12.75">
      <c r="A1289" s="34" t="s">
        <v>3019</v>
      </c>
      <c r="B1289" s="20">
        <v>15076</v>
      </c>
      <c r="C1289" s="21" t="s">
        <v>2344</v>
      </c>
      <c r="D1289" s="20" t="s">
        <v>2611</v>
      </c>
      <c r="E1289" s="22">
        <v>8.8</v>
      </c>
    </row>
    <row r="1290" spans="1:5" s="23" customFormat="1" ht="25.5">
      <c r="A1290" s="34" t="s">
        <v>3019</v>
      </c>
      <c r="B1290" s="20">
        <v>15080</v>
      </c>
      <c r="C1290" s="21" t="s">
        <v>2612</v>
      </c>
      <c r="D1290" s="20" t="s">
        <v>2611</v>
      </c>
      <c r="E1290" s="22">
        <v>5</v>
      </c>
    </row>
    <row r="1291" spans="1:5" s="23" customFormat="1" ht="25.5">
      <c r="A1291" s="34" t="s">
        <v>3019</v>
      </c>
      <c r="B1291" s="20">
        <v>15085</v>
      </c>
      <c r="C1291" s="21" t="s">
        <v>2613</v>
      </c>
      <c r="D1291" s="20" t="s">
        <v>2611</v>
      </c>
      <c r="E1291" s="22">
        <v>26.3</v>
      </c>
    </row>
    <row r="1292" spans="1:5" s="23" customFormat="1" ht="25.5">
      <c r="A1292" s="34" t="s">
        <v>3019</v>
      </c>
      <c r="B1292" s="20">
        <v>15095</v>
      </c>
      <c r="C1292" s="21" t="s">
        <v>2614</v>
      </c>
      <c r="D1292" s="20" t="s">
        <v>2611</v>
      </c>
      <c r="E1292" s="29">
        <v>5.8</v>
      </c>
    </row>
    <row r="1293" spans="1:5" s="23" customFormat="1" ht="12.75">
      <c r="A1293" s="34" t="s">
        <v>3019</v>
      </c>
      <c r="B1293" s="20">
        <v>15105</v>
      </c>
      <c r="C1293" s="21" t="s">
        <v>2615</v>
      </c>
      <c r="D1293" s="20" t="s">
        <v>2611</v>
      </c>
      <c r="E1293" s="22">
        <v>5.65</v>
      </c>
    </row>
    <row r="1294" spans="1:5" s="23" customFormat="1" ht="25.5">
      <c r="A1294" s="34" t="s">
        <v>3019</v>
      </c>
      <c r="B1294" s="20">
        <v>15107</v>
      </c>
      <c r="C1294" s="21" t="s">
        <v>2616</v>
      </c>
      <c r="D1294" s="20" t="s">
        <v>2611</v>
      </c>
      <c r="E1294" s="22">
        <v>14</v>
      </c>
    </row>
    <row r="1295" spans="1:5" s="23" customFormat="1" ht="12.75">
      <c r="A1295" s="34" t="s">
        <v>3019</v>
      </c>
      <c r="B1295" s="20">
        <v>15115</v>
      </c>
      <c r="C1295" s="21" t="s">
        <v>2617</v>
      </c>
      <c r="D1295" s="20" t="s">
        <v>2611</v>
      </c>
      <c r="E1295" s="22">
        <v>5.5</v>
      </c>
    </row>
    <row r="1296" spans="1:5" s="23" customFormat="1" ht="12.75">
      <c r="A1296" s="34" t="s">
        <v>3019</v>
      </c>
      <c r="B1296" s="20">
        <v>15125</v>
      </c>
      <c r="C1296" s="21" t="s">
        <v>2618</v>
      </c>
      <c r="D1296" s="20" t="s">
        <v>2611</v>
      </c>
      <c r="E1296" s="22">
        <v>12</v>
      </c>
    </row>
    <row r="1297" spans="1:5" s="23" customFormat="1" ht="12.75">
      <c r="A1297" s="34" t="s">
        <v>3019</v>
      </c>
      <c r="B1297" s="20">
        <v>15130</v>
      </c>
      <c r="C1297" s="21" t="s">
        <v>2619</v>
      </c>
      <c r="D1297" s="20" t="s">
        <v>2611</v>
      </c>
      <c r="E1297" s="29">
        <v>6.45</v>
      </c>
    </row>
    <row r="1298" spans="1:5" s="26" customFormat="1" ht="12.75">
      <c r="A1298" s="36"/>
      <c r="B1298" s="75" t="s">
        <v>2620</v>
      </c>
      <c r="C1298" s="76"/>
      <c r="D1298" s="77"/>
      <c r="E1298" s="25">
        <f>SUM(E1289:E1297)</f>
        <v>89.5</v>
      </c>
    </row>
    <row r="1299" spans="1:5" s="62" customFormat="1" ht="15">
      <c r="A1299" s="34" t="s">
        <v>3019</v>
      </c>
      <c r="B1299" s="37">
        <v>17970</v>
      </c>
      <c r="C1299" s="19" t="s">
        <v>2621</v>
      </c>
      <c r="D1299" s="37" t="s">
        <v>2622</v>
      </c>
      <c r="E1299" s="28">
        <v>2</v>
      </c>
    </row>
    <row r="1300" spans="1:5" s="62" customFormat="1" ht="25.5">
      <c r="A1300" s="34" t="s">
        <v>3019</v>
      </c>
      <c r="B1300" s="37">
        <v>17890</v>
      </c>
      <c r="C1300" s="19" t="s">
        <v>2623</v>
      </c>
      <c r="D1300" s="37" t="s">
        <v>2622</v>
      </c>
      <c r="E1300" s="31">
        <v>23.7</v>
      </c>
    </row>
    <row r="1301" spans="1:5" s="62" customFormat="1" ht="25.5">
      <c r="A1301" s="34" t="s">
        <v>3019</v>
      </c>
      <c r="B1301" s="37">
        <v>17980</v>
      </c>
      <c r="C1301" s="19" t="s">
        <v>2624</v>
      </c>
      <c r="D1301" s="37" t="s">
        <v>2622</v>
      </c>
      <c r="E1301" s="31">
        <v>7.3</v>
      </c>
    </row>
    <row r="1302" spans="1:5" s="62" customFormat="1" ht="25.5">
      <c r="A1302" s="34" t="s">
        <v>3019</v>
      </c>
      <c r="B1302" s="37">
        <v>17975</v>
      </c>
      <c r="C1302" s="19" t="s">
        <v>2625</v>
      </c>
      <c r="D1302" s="37" t="s">
        <v>2622</v>
      </c>
      <c r="E1302" s="28">
        <v>2</v>
      </c>
    </row>
    <row r="1303" spans="1:5" s="62" customFormat="1" ht="25.5">
      <c r="A1303" s="34" t="s">
        <v>3019</v>
      </c>
      <c r="B1303" s="37">
        <v>17985</v>
      </c>
      <c r="C1303" s="19" t="s">
        <v>2626</v>
      </c>
      <c r="D1303" s="37" t="s">
        <v>2622</v>
      </c>
      <c r="E1303" s="28">
        <v>3.85</v>
      </c>
    </row>
    <row r="1304" spans="1:5" s="63" customFormat="1" ht="15.75">
      <c r="A1304" s="39"/>
      <c r="B1304" s="88" t="s">
        <v>2627</v>
      </c>
      <c r="C1304" s="89"/>
      <c r="D1304" s="90"/>
      <c r="E1304" s="44">
        <f>SUM(E1299:E1303)</f>
        <v>38.85</v>
      </c>
    </row>
    <row r="1305" spans="1:5" s="23" customFormat="1" ht="12.75">
      <c r="A1305" s="34" t="s">
        <v>3019</v>
      </c>
      <c r="B1305" s="20">
        <v>13889</v>
      </c>
      <c r="C1305" s="21" t="s">
        <v>2628</v>
      </c>
      <c r="D1305" s="20" t="s">
        <v>2629</v>
      </c>
      <c r="E1305" s="22">
        <v>10</v>
      </c>
    </row>
    <row r="1306" spans="1:5" s="26" customFormat="1" ht="12.75">
      <c r="A1306" s="36"/>
      <c r="B1306" s="75" t="s">
        <v>2630</v>
      </c>
      <c r="C1306" s="76"/>
      <c r="D1306" s="77"/>
      <c r="E1306" s="25">
        <f>SUM(E1305)</f>
        <v>10</v>
      </c>
    </row>
    <row r="1307" spans="1:5" s="23" customFormat="1" ht="38.25">
      <c r="A1307" s="34" t="s">
        <v>3019</v>
      </c>
      <c r="B1307" s="20">
        <v>15951</v>
      </c>
      <c r="C1307" s="21" t="s">
        <v>2631</v>
      </c>
      <c r="D1307" s="20" t="s">
        <v>2632</v>
      </c>
      <c r="E1307" s="29">
        <v>10.46</v>
      </c>
    </row>
    <row r="1308" spans="1:5" s="23" customFormat="1" ht="12.75">
      <c r="A1308" s="34" t="s">
        <v>3019</v>
      </c>
      <c r="B1308" s="20">
        <v>15960</v>
      </c>
      <c r="C1308" s="21" t="s">
        <v>2633</v>
      </c>
      <c r="D1308" s="20" t="s">
        <v>2632</v>
      </c>
      <c r="E1308" s="22">
        <v>7.9</v>
      </c>
    </row>
    <row r="1309" spans="1:5" s="23" customFormat="1" ht="25.5">
      <c r="A1309" s="34" t="s">
        <v>3019</v>
      </c>
      <c r="B1309" s="20">
        <v>15965</v>
      </c>
      <c r="C1309" s="21" t="s">
        <v>2634</v>
      </c>
      <c r="D1309" s="20" t="s">
        <v>2632</v>
      </c>
      <c r="E1309" s="22">
        <v>23</v>
      </c>
    </row>
    <row r="1310" spans="1:5" s="23" customFormat="1" ht="12.75">
      <c r="A1310" s="34" t="s">
        <v>3019</v>
      </c>
      <c r="B1310" s="20">
        <v>15970</v>
      </c>
      <c r="C1310" s="21" t="s">
        <v>2635</v>
      </c>
      <c r="D1310" s="20" t="s">
        <v>2632</v>
      </c>
      <c r="E1310" s="22">
        <v>12</v>
      </c>
    </row>
    <row r="1311" spans="1:5" s="26" customFormat="1" ht="12.75">
      <c r="A1311" s="36"/>
      <c r="B1311" s="75" t="s">
        <v>2636</v>
      </c>
      <c r="C1311" s="76"/>
      <c r="D1311" s="77"/>
      <c r="E1311" s="25">
        <f>SUM(E1307:E1310)</f>
        <v>53.36</v>
      </c>
    </row>
    <row r="1312" spans="1:5" s="18" customFormat="1" ht="38.25">
      <c r="A1312" s="34" t="s">
        <v>3019</v>
      </c>
      <c r="B1312" s="20">
        <v>18070</v>
      </c>
      <c r="C1312" s="73" t="s">
        <v>2637</v>
      </c>
      <c r="D1312" s="20" t="s">
        <v>2638</v>
      </c>
      <c r="E1312" s="22">
        <f>25.68-17</f>
        <v>8.68</v>
      </c>
    </row>
    <row r="1313" spans="1:5" s="23" customFormat="1" ht="12.75">
      <c r="A1313" s="34" t="s">
        <v>3019</v>
      </c>
      <c r="B1313" s="20">
        <v>18051</v>
      </c>
      <c r="C1313" s="74" t="s">
        <v>2639</v>
      </c>
      <c r="D1313" s="20" t="s">
        <v>2638</v>
      </c>
      <c r="E1313" s="29">
        <v>13.4</v>
      </c>
    </row>
    <row r="1314" spans="1:5" s="23" customFormat="1" ht="12.75">
      <c r="A1314" s="34" t="s">
        <v>3019</v>
      </c>
      <c r="B1314" s="20">
        <v>18052</v>
      </c>
      <c r="C1314" s="74" t="s">
        <v>2640</v>
      </c>
      <c r="D1314" s="20" t="s">
        <v>2638</v>
      </c>
      <c r="E1314" s="22">
        <v>7.5</v>
      </c>
    </row>
    <row r="1315" spans="1:5" s="23" customFormat="1" ht="12.75">
      <c r="A1315" s="34" t="s">
        <v>3019</v>
      </c>
      <c r="B1315" s="20">
        <v>18056</v>
      </c>
      <c r="C1315" s="74" t="s">
        <v>2641</v>
      </c>
      <c r="D1315" s="20" t="s">
        <v>2638</v>
      </c>
      <c r="E1315" s="22">
        <v>2</v>
      </c>
    </row>
    <row r="1316" spans="1:5" s="23" customFormat="1" ht="25.5">
      <c r="A1316" s="34" t="s">
        <v>3019</v>
      </c>
      <c r="B1316" s="20">
        <v>18060</v>
      </c>
      <c r="C1316" s="21" t="s">
        <v>2642</v>
      </c>
      <c r="D1316" s="20" t="s">
        <v>2638</v>
      </c>
      <c r="E1316" s="29">
        <v>9.15</v>
      </c>
    </row>
    <row r="1317" spans="1:5" s="26" customFormat="1" ht="12.75">
      <c r="A1317" s="36"/>
      <c r="B1317" s="75" t="s">
        <v>2643</v>
      </c>
      <c r="C1317" s="76"/>
      <c r="D1317" s="77"/>
      <c r="E1317" s="27">
        <f>SUM(E1312:E1316)</f>
        <v>40.73</v>
      </c>
    </row>
    <row r="1318" spans="1:5" s="23" customFormat="1" ht="12.75">
      <c r="A1318" s="34" t="s">
        <v>3019</v>
      </c>
      <c r="B1318" s="20">
        <v>16495</v>
      </c>
      <c r="C1318" s="21" t="s">
        <v>2644</v>
      </c>
      <c r="D1318" s="20" t="s">
        <v>2645</v>
      </c>
      <c r="E1318" s="22">
        <v>3.2</v>
      </c>
    </row>
    <row r="1319" spans="1:5" s="23" customFormat="1" ht="38.25">
      <c r="A1319" s="34" t="s">
        <v>3019</v>
      </c>
      <c r="B1319" s="20">
        <v>16505</v>
      </c>
      <c r="C1319" s="21" t="s">
        <v>2646</v>
      </c>
      <c r="D1319" s="20" t="s">
        <v>2645</v>
      </c>
      <c r="E1319" s="22">
        <v>26.3</v>
      </c>
    </row>
    <row r="1320" spans="1:5" s="23" customFormat="1" ht="12.75">
      <c r="A1320" s="34" t="s">
        <v>3019</v>
      </c>
      <c r="B1320" s="20">
        <v>16516</v>
      </c>
      <c r="C1320" s="21" t="s">
        <v>2647</v>
      </c>
      <c r="D1320" s="20" t="s">
        <v>2645</v>
      </c>
      <c r="E1320" s="22">
        <v>8.95</v>
      </c>
    </row>
    <row r="1321" spans="1:5" s="23" customFormat="1" ht="25.5">
      <c r="A1321" s="34" t="s">
        <v>3019</v>
      </c>
      <c r="B1321" s="37">
        <v>16525</v>
      </c>
      <c r="C1321" s="19" t="s">
        <v>2648</v>
      </c>
      <c r="D1321" s="37" t="s">
        <v>2649</v>
      </c>
      <c r="E1321" s="28">
        <v>25.65</v>
      </c>
    </row>
    <row r="1322" spans="1:5" s="23" customFormat="1" ht="12.75">
      <c r="A1322" s="34" t="s">
        <v>3019</v>
      </c>
      <c r="B1322" s="20">
        <v>16535</v>
      </c>
      <c r="C1322" s="21" t="s">
        <v>2650</v>
      </c>
      <c r="D1322" s="20" t="s">
        <v>2645</v>
      </c>
      <c r="E1322" s="22">
        <v>8.8</v>
      </c>
    </row>
    <row r="1323" spans="1:5" s="26" customFormat="1" ht="12.75">
      <c r="A1323" s="36"/>
      <c r="B1323" s="75" t="s">
        <v>2651</v>
      </c>
      <c r="C1323" s="76"/>
      <c r="D1323" s="77"/>
      <c r="E1323" s="25">
        <f>SUM(E1318:E1322)</f>
        <v>72.89999999999999</v>
      </c>
    </row>
    <row r="1324" spans="2:5" s="18" customFormat="1" ht="12.75">
      <c r="B1324" s="78" t="s">
        <v>2652</v>
      </c>
      <c r="C1324" s="79"/>
      <c r="D1324" s="80"/>
      <c r="E1324" s="27">
        <f>E1101+E1105+E1111+E1120+E1125+E1133+E1145+E1147+E1155+E1170+E1173+E1184+E1188+E1190+E1194+E1206+E1209+E1214+E1216+E1226+E1233+E1241+E1254+E1260+E1266+E1268+E1271+E1277+E1288+E1298+E1304+E1306+E1311+E1317+E1323</f>
        <v>1758.0799999999995</v>
      </c>
    </row>
    <row r="1325" spans="1:5" s="23" customFormat="1" ht="25.5">
      <c r="A1325" s="34" t="s">
        <v>2653</v>
      </c>
      <c r="B1325" s="20">
        <v>80270</v>
      </c>
      <c r="C1325" s="21" t="s">
        <v>2654</v>
      </c>
      <c r="D1325" s="20" t="s">
        <v>2655</v>
      </c>
      <c r="E1325" s="29">
        <v>12.6</v>
      </c>
    </row>
    <row r="1326" spans="1:5" s="23" customFormat="1" ht="25.5">
      <c r="A1326" s="34" t="s">
        <v>2653</v>
      </c>
      <c r="B1326" s="20">
        <v>80259</v>
      </c>
      <c r="C1326" s="21" t="s">
        <v>2656</v>
      </c>
      <c r="D1326" s="20" t="s">
        <v>2655</v>
      </c>
      <c r="E1326" s="29">
        <v>6.7</v>
      </c>
    </row>
    <row r="1327" spans="1:5" s="23" customFormat="1" ht="25.5">
      <c r="A1327" s="34" t="s">
        <v>2653</v>
      </c>
      <c r="B1327" s="20">
        <v>80261</v>
      </c>
      <c r="C1327" s="21" t="s">
        <v>2657</v>
      </c>
      <c r="D1327" s="20" t="s">
        <v>2655</v>
      </c>
      <c r="E1327" s="29">
        <v>7.37</v>
      </c>
    </row>
    <row r="1328" spans="1:5" s="23" customFormat="1" ht="25.5">
      <c r="A1328" s="34" t="s">
        <v>2653</v>
      </c>
      <c r="B1328" s="20">
        <v>80250</v>
      </c>
      <c r="C1328" s="21" t="s">
        <v>2658</v>
      </c>
      <c r="D1328" s="20" t="s">
        <v>2655</v>
      </c>
      <c r="E1328" s="29">
        <v>7</v>
      </c>
    </row>
    <row r="1329" spans="1:5" s="23" customFormat="1" ht="25.5">
      <c r="A1329" s="34" t="s">
        <v>2653</v>
      </c>
      <c r="B1329" s="20">
        <v>80260</v>
      </c>
      <c r="C1329" s="21" t="s">
        <v>2659</v>
      </c>
      <c r="D1329" s="20" t="s">
        <v>2655</v>
      </c>
      <c r="E1329" s="29">
        <v>12.45</v>
      </c>
    </row>
    <row r="1330" spans="1:5" s="26" customFormat="1" ht="12.75">
      <c r="A1330" s="36"/>
      <c r="B1330" s="75" t="s">
        <v>2660</v>
      </c>
      <c r="C1330" s="76"/>
      <c r="D1330" s="77"/>
      <c r="E1330" s="27">
        <f>SUM(E1325:E1329)</f>
        <v>46.120000000000005</v>
      </c>
    </row>
    <row r="1331" spans="1:5" s="23" customFormat="1" ht="25.5">
      <c r="A1331" s="34" t="s">
        <v>2653</v>
      </c>
      <c r="B1331" s="20">
        <v>83770</v>
      </c>
      <c r="C1331" s="21" t="s">
        <v>2661</v>
      </c>
      <c r="D1331" s="20" t="s">
        <v>2662</v>
      </c>
      <c r="E1331" s="29">
        <v>7</v>
      </c>
    </row>
    <row r="1332" spans="1:5" s="23" customFormat="1" ht="25.5">
      <c r="A1332" s="34" t="s">
        <v>2653</v>
      </c>
      <c r="B1332" s="20">
        <v>83895</v>
      </c>
      <c r="C1332" s="21" t="s">
        <v>2663</v>
      </c>
      <c r="D1332" s="20" t="s">
        <v>2662</v>
      </c>
      <c r="E1332" s="29">
        <v>25.8</v>
      </c>
    </row>
    <row r="1333" spans="1:5" s="23" customFormat="1" ht="25.5">
      <c r="A1333" s="34" t="s">
        <v>2653</v>
      </c>
      <c r="B1333" s="20">
        <v>83800</v>
      </c>
      <c r="C1333" s="21" t="s">
        <v>2664</v>
      </c>
      <c r="D1333" s="20" t="s">
        <v>2662</v>
      </c>
      <c r="E1333" s="29">
        <v>20</v>
      </c>
    </row>
    <row r="1334" spans="1:5" s="23" customFormat="1" ht="25.5">
      <c r="A1334" s="34" t="s">
        <v>2653</v>
      </c>
      <c r="B1334" s="20">
        <v>83940</v>
      </c>
      <c r="C1334" s="21" t="s">
        <v>2665</v>
      </c>
      <c r="D1334" s="20" t="s">
        <v>2662</v>
      </c>
      <c r="E1334" s="29">
        <v>9.4</v>
      </c>
    </row>
    <row r="1335" spans="1:5" s="23" customFormat="1" ht="25.5">
      <c r="A1335" s="34" t="s">
        <v>2653</v>
      </c>
      <c r="B1335" s="20">
        <v>83775</v>
      </c>
      <c r="C1335" s="21" t="s">
        <v>2666</v>
      </c>
      <c r="D1335" s="20" t="s">
        <v>2662</v>
      </c>
      <c r="E1335" s="29">
        <v>11</v>
      </c>
    </row>
    <row r="1336" spans="1:5" s="23" customFormat="1" ht="25.5">
      <c r="A1336" s="34" t="s">
        <v>2653</v>
      </c>
      <c r="B1336" s="20">
        <v>83885</v>
      </c>
      <c r="C1336" s="21" t="s">
        <v>2667</v>
      </c>
      <c r="D1336" s="20" t="s">
        <v>2662</v>
      </c>
      <c r="E1336" s="29">
        <v>2</v>
      </c>
    </row>
    <row r="1337" spans="1:5" s="26" customFormat="1" ht="12.75">
      <c r="A1337" s="36"/>
      <c r="B1337" s="75" t="s">
        <v>2668</v>
      </c>
      <c r="C1337" s="76"/>
      <c r="D1337" s="77"/>
      <c r="E1337" s="27">
        <f>SUM(E1331:E1336)</f>
        <v>75.19999999999999</v>
      </c>
    </row>
    <row r="1338" spans="1:5" s="23" customFormat="1" ht="12.75">
      <c r="A1338" s="34" t="s">
        <v>2653</v>
      </c>
      <c r="B1338" s="20">
        <v>82800</v>
      </c>
      <c r="C1338" s="21" t="s">
        <v>2669</v>
      </c>
      <c r="D1338" s="20" t="s">
        <v>2670</v>
      </c>
      <c r="E1338" s="29">
        <v>8.35</v>
      </c>
    </row>
    <row r="1339" spans="1:5" s="23" customFormat="1" ht="25.5">
      <c r="A1339" s="34" t="s">
        <v>2653</v>
      </c>
      <c r="B1339" s="20">
        <v>82810</v>
      </c>
      <c r="C1339" s="21" t="s">
        <v>2671</v>
      </c>
      <c r="D1339" s="20" t="s">
        <v>2670</v>
      </c>
      <c r="E1339" s="29">
        <v>12.5</v>
      </c>
    </row>
    <row r="1340" spans="1:5" s="23" customFormat="1" ht="12.75">
      <c r="A1340" s="34" t="s">
        <v>2653</v>
      </c>
      <c r="B1340" s="20">
        <v>82900</v>
      </c>
      <c r="C1340" s="21" t="s">
        <v>2672</v>
      </c>
      <c r="D1340" s="20" t="s">
        <v>2670</v>
      </c>
      <c r="E1340" s="29">
        <v>5</v>
      </c>
    </row>
    <row r="1341" spans="1:5" s="23" customFormat="1" ht="12.75">
      <c r="A1341" s="34" t="s">
        <v>2653</v>
      </c>
      <c r="B1341" s="20">
        <v>82090</v>
      </c>
      <c r="C1341" s="21" t="s">
        <v>2673</v>
      </c>
      <c r="D1341" s="20" t="s">
        <v>2670</v>
      </c>
      <c r="E1341" s="29">
        <v>11.5</v>
      </c>
    </row>
    <row r="1342" spans="1:5" s="26" customFormat="1" ht="12.75">
      <c r="A1342" s="36"/>
      <c r="B1342" s="75" t="s">
        <v>2674</v>
      </c>
      <c r="C1342" s="76"/>
      <c r="D1342" s="77"/>
      <c r="E1342" s="27">
        <f>SUM(E1338:E1341)</f>
        <v>37.35</v>
      </c>
    </row>
    <row r="1343" spans="1:5" s="23" customFormat="1" ht="12.75">
      <c r="A1343" s="34" t="s">
        <v>2653</v>
      </c>
      <c r="B1343" s="20">
        <v>83605</v>
      </c>
      <c r="C1343" s="21" t="s">
        <v>2675</v>
      </c>
      <c r="D1343" s="20" t="s">
        <v>2676</v>
      </c>
      <c r="E1343" s="29">
        <v>12</v>
      </c>
    </row>
    <row r="1344" spans="1:5" s="23" customFormat="1" ht="12.75">
      <c r="A1344" s="34" t="s">
        <v>2653</v>
      </c>
      <c r="B1344" s="20">
        <v>83600</v>
      </c>
      <c r="C1344" s="21" t="s">
        <v>2677</v>
      </c>
      <c r="D1344" s="20" t="s">
        <v>2676</v>
      </c>
      <c r="E1344" s="29">
        <v>9.85</v>
      </c>
    </row>
    <row r="1345" spans="1:5" s="26" customFormat="1" ht="12.75">
      <c r="A1345" s="36"/>
      <c r="B1345" s="75" t="s">
        <v>2678</v>
      </c>
      <c r="C1345" s="76"/>
      <c r="D1345" s="77"/>
      <c r="E1345" s="27">
        <f>SUM(E1343:E1344)</f>
        <v>21.85</v>
      </c>
    </row>
    <row r="1346" spans="1:5" s="23" customFormat="1" ht="25.5">
      <c r="A1346" s="34" t="s">
        <v>2653</v>
      </c>
      <c r="B1346" s="20">
        <v>84200</v>
      </c>
      <c r="C1346" s="21" t="s">
        <v>830</v>
      </c>
      <c r="D1346" s="20" t="s">
        <v>831</v>
      </c>
      <c r="E1346" s="29">
        <v>12.6</v>
      </c>
    </row>
    <row r="1347" spans="1:5" s="23" customFormat="1" ht="12.75">
      <c r="A1347" s="34" t="s">
        <v>2653</v>
      </c>
      <c r="B1347" s="20">
        <v>84100</v>
      </c>
      <c r="C1347" s="21" t="s">
        <v>832</v>
      </c>
      <c r="D1347" s="20" t="s">
        <v>831</v>
      </c>
      <c r="E1347" s="29">
        <v>7.4</v>
      </c>
    </row>
    <row r="1348" spans="1:5" s="26" customFormat="1" ht="12.75">
      <c r="A1348" s="36"/>
      <c r="B1348" s="75" t="s">
        <v>833</v>
      </c>
      <c r="C1348" s="76"/>
      <c r="D1348" s="77"/>
      <c r="E1348" s="27">
        <f>SUM(E1346:E1347)</f>
        <v>20</v>
      </c>
    </row>
    <row r="1349" spans="1:5" s="23" customFormat="1" ht="12.75">
      <c r="A1349" s="34" t="s">
        <v>2653</v>
      </c>
      <c r="B1349" s="20">
        <v>82286</v>
      </c>
      <c r="C1349" s="21" t="s">
        <v>834</v>
      </c>
      <c r="D1349" s="20" t="s">
        <v>835</v>
      </c>
      <c r="E1349" s="29">
        <v>33.5</v>
      </c>
    </row>
    <row r="1350" spans="1:5" s="23" customFormat="1" ht="12.75">
      <c r="A1350" s="34" t="s">
        <v>2653</v>
      </c>
      <c r="B1350" s="20">
        <v>82280</v>
      </c>
      <c r="C1350" s="21" t="s">
        <v>836</v>
      </c>
      <c r="D1350" s="20" t="s">
        <v>835</v>
      </c>
      <c r="E1350" s="29">
        <v>21.9</v>
      </c>
    </row>
    <row r="1351" spans="1:5" s="23" customFormat="1" ht="25.5">
      <c r="A1351" s="34" t="s">
        <v>2653</v>
      </c>
      <c r="B1351" s="20">
        <v>82300</v>
      </c>
      <c r="C1351" s="21" t="s">
        <v>837</v>
      </c>
      <c r="D1351" s="20" t="s">
        <v>835</v>
      </c>
      <c r="E1351" s="29">
        <v>7</v>
      </c>
    </row>
    <row r="1352" spans="1:5" s="23" customFormat="1" ht="12.75">
      <c r="A1352" s="34" t="s">
        <v>2653</v>
      </c>
      <c r="B1352" s="20">
        <v>82290</v>
      </c>
      <c r="C1352" s="21" t="s">
        <v>838</v>
      </c>
      <c r="D1352" s="20" t="s">
        <v>835</v>
      </c>
      <c r="E1352" s="29">
        <v>10.9</v>
      </c>
    </row>
    <row r="1353" spans="1:5" s="26" customFormat="1" ht="12.75">
      <c r="A1353" s="36"/>
      <c r="B1353" s="75" t="s">
        <v>839</v>
      </c>
      <c r="C1353" s="76"/>
      <c r="D1353" s="77"/>
      <c r="E1353" s="27">
        <f>SUM(E1349:E1352)</f>
        <v>73.3</v>
      </c>
    </row>
    <row r="1354" spans="1:5" s="23" customFormat="1" ht="12.75">
      <c r="A1354" s="34" t="s">
        <v>2653</v>
      </c>
      <c r="B1354" s="20">
        <v>82190</v>
      </c>
      <c r="C1354" s="21" t="s">
        <v>840</v>
      </c>
      <c r="D1354" s="20" t="s">
        <v>841</v>
      </c>
      <c r="E1354" s="29">
        <v>11.8</v>
      </c>
    </row>
    <row r="1355" spans="1:5" s="23" customFormat="1" ht="12.75">
      <c r="A1355" s="34" t="s">
        <v>2653</v>
      </c>
      <c r="B1355" s="20">
        <v>82120</v>
      </c>
      <c r="C1355" s="21" t="s">
        <v>842</v>
      </c>
      <c r="D1355" s="20" t="s">
        <v>841</v>
      </c>
      <c r="E1355" s="29">
        <v>13</v>
      </c>
    </row>
    <row r="1356" spans="1:5" s="23" customFormat="1" ht="12.75">
      <c r="A1356" s="34" t="s">
        <v>2653</v>
      </c>
      <c r="B1356" s="20">
        <v>82115</v>
      </c>
      <c r="C1356" s="21" t="s">
        <v>843</v>
      </c>
      <c r="D1356" s="20" t="s">
        <v>841</v>
      </c>
      <c r="E1356" s="29">
        <v>12</v>
      </c>
    </row>
    <row r="1357" spans="1:5" s="26" customFormat="1" ht="12.75">
      <c r="A1357" s="36"/>
      <c r="B1357" s="75" t="s">
        <v>844</v>
      </c>
      <c r="C1357" s="76"/>
      <c r="D1357" s="77"/>
      <c r="E1357" s="27">
        <f>SUM(E1354:E1356)</f>
        <v>36.8</v>
      </c>
    </row>
    <row r="1358" spans="1:5" s="23" customFormat="1" ht="12.75">
      <c r="A1358" s="34" t="s">
        <v>2653</v>
      </c>
      <c r="B1358" s="20">
        <v>82520</v>
      </c>
      <c r="C1358" s="21" t="s">
        <v>2840</v>
      </c>
      <c r="D1358" s="20" t="s">
        <v>2841</v>
      </c>
      <c r="E1358" s="29">
        <v>10</v>
      </c>
    </row>
    <row r="1359" spans="1:5" s="23" customFormat="1" ht="12.75">
      <c r="A1359" s="34" t="s">
        <v>2653</v>
      </c>
      <c r="B1359" s="20">
        <v>82740</v>
      </c>
      <c r="C1359" s="21" t="s">
        <v>2842</v>
      </c>
      <c r="D1359" s="20" t="s">
        <v>2841</v>
      </c>
      <c r="E1359" s="29">
        <v>5.5</v>
      </c>
    </row>
    <row r="1360" spans="1:5" s="23" customFormat="1" ht="12.75">
      <c r="A1360" s="34" t="s">
        <v>2653</v>
      </c>
      <c r="B1360" s="20">
        <v>82600</v>
      </c>
      <c r="C1360" s="21" t="s">
        <v>2843</v>
      </c>
      <c r="D1360" s="20" t="s">
        <v>2841</v>
      </c>
      <c r="E1360" s="29">
        <v>13.4</v>
      </c>
    </row>
    <row r="1361" spans="1:5" s="23" customFormat="1" ht="12.75">
      <c r="A1361" s="34" t="s">
        <v>2653</v>
      </c>
      <c r="B1361" s="20">
        <v>82700</v>
      </c>
      <c r="C1361" s="21" t="s">
        <v>2844</v>
      </c>
      <c r="D1361" s="20" t="s">
        <v>2841</v>
      </c>
      <c r="E1361" s="29">
        <v>9.05</v>
      </c>
    </row>
    <row r="1362" spans="1:5" s="23" customFormat="1" ht="12.75">
      <c r="A1362" s="34" t="s">
        <v>2653</v>
      </c>
      <c r="B1362" s="20">
        <v>82710</v>
      </c>
      <c r="C1362" s="21" t="s">
        <v>2845</v>
      </c>
      <c r="D1362" s="20" t="s">
        <v>2841</v>
      </c>
      <c r="E1362" s="29">
        <v>9</v>
      </c>
    </row>
    <row r="1363" spans="1:5" s="26" customFormat="1" ht="12.75">
      <c r="A1363" s="36"/>
      <c r="B1363" s="75" t="s">
        <v>2846</v>
      </c>
      <c r="C1363" s="76"/>
      <c r="D1363" s="77"/>
      <c r="E1363" s="27">
        <f>SUM(E1358:E1362)</f>
        <v>46.95</v>
      </c>
    </row>
    <row r="1364" spans="1:5" s="23" customFormat="1" ht="12.75">
      <c r="A1364" s="34" t="s">
        <v>2653</v>
      </c>
      <c r="B1364" s="20">
        <v>84310</v>
      </c>
      <c r="C1364" s="21" t="s">
        <v>2847</v>
      </c>
      <c r="D1364" s="20" t="s">
        <v>2848</v>
      </c>
      <c r="E1364" s="29">
        <v>24.6</v>
      </c>
    </row>
    <row r="1365" spans="1:5" s="23" customFormat="1" ht="12.75">
      <c r="A1365" s="34" t="s">
        <v>2653</v>
      </c>
      <c r="B1365" s="20">
        <v>84300</v>
      </c>
      <c r="C1365" s="21" t="s">
        <v>2849</v>
      </c>
      <c r="D1365" s="20" t="s">
        <v>2848</v>
      </c>
      <c r="E1365" s="29">
        <v>19.7</v>
      </c>
    </row>
    <row r="1366" spans="1:5" s="23" customFormat="1" ht="12.75">
      <c r="A1366" s="34" t="s">
        <v>2653</v>
      </c>
      <c r="B1366" s="20">
        <v>84350</v>
      </c>
      <c r="C1366" s="21" t="s">
        <v>2850</v>
      </c>
      <c r="D1366" s="20" t="s">
        <v>2848</v>
      </c>
      <c r="E1366" s="29">
        <v>19.05</v>
      </c>
    </row>
    <row r="1367" spans="1:5" s="26" customFormat="1" ht="12.75">
      <c r="A1367" s="36"/>
      <c r="B1367" s="75" t="s">
        <v>2851</v>
      </c>
      <c r="C1367" s="76"/>
      <c r="D1367" s="77"/>
      <c r="E1367" s="27">
        <f>SUM(E1364:E1366)</f>
        <v>63.349999999999994</v>
      </c>
    </row>
    <row r="1368" spans="1:5" s="23" customFormat="1" ht="25.5">
      <c r="A1368" s="34" t="s">
        <v>2653</v>
      </c>
      <c r="B1368" s="20">
        <v>83300</v>
      </c>
      <c r="C1368" s="21" t="s">
        <v>2852</v>
      </c>
      <c r="D1368" s="20" t="s">
        <v>2853</v>
      </c>
      <c r="E1368" s="29">
        <v>9</v>
      </c>
    </row>
    <row r="1369" spans="1:5" s="26" customFormat="1" ht="12.75">
      <c r="A1369" s="36"/>
      <c r="B1369" s="75" t="s">
        <v>2854</v>
      </c>
      <c r="C1369" s="76"/>
      <c r="D1369" s="77"/>
      <c r="E1369" s="27">
        <f>SUM(E1368)</f>
        <v>9</v>
      </c>
    </row>
    <row r="1370" spans="1:5" s="23" customFormat="1" ht="12.75">
      <c r="A1370" s="34" t="s">
        <v>2653</v>
      </c>
      <c r="B1370" s="20">
        <v>80600</v>
      </c>
      <c r="C1370" s="21" t="s">
        <v>2855</v>
      </c>
      <c r="D1370" s="20" t="s">
        <v>2856</v>
      </c>
      <c r="E1370" s="29">
        <v>13.2</v>
      </c>
    </row>
    <row r="1371" spans="1:5" s="26" customFormat="1" ht="12.75">
      <c r="A1371" s="36"/>
      <c r="B1371" s="75" t="s">
        <v>2857</v>
      </c>
      <c r="C1371" s="76"/>
      <c r="D1371" s="77"/>
      <c r="E1371" s="27">
        <f>SUM(E1370)</f>
        <v>13.2</v>
      </c>
    </row>
    <row r="1372" spans="1:5" s="23" customFormat="1" ht="12.75">
      <c r="A1372" s="34" t="s">
        <v>2653</v>
      </c>
      <c r="B1372" s="20">
        <v>81100</v>
      </c>
      <c r="C1372" s="21" t="s">
        <v>2858</v>
      </c>
      <c r="D1372" s="20" t="s">
        <v>2859</v>
      </c>
      <c r="E1372" s="29">
        <v>12.3</v>
      </c>
    </row>
    <row r="1373" spans="1:5" s="23" customFormat="1" ht="12.75">
      <c r="A1373" s="34" t="s">
        <v>2653</v>
      </c>
      <c r="B1373" s="20">
        <v>81110</v>
      </c>
      <c r="C1373" s="21" t="s">
        <v>2860</v>
      </c>
      <c r="D1373" s="20" t="s">
        <v>2859</v>
      </c>
      <c r="E1373" s="29">
        <v>6</v>
      </c>
    </row>
    <row r="1374" spans="1:5" s="23" customFormat="1" ht="12.75">
      <c r="A1374" s="34" t="s">
        <v>2653</v>
      </c>
      <c r="B1374" s="20">
        <v>81115</v>
      </c>
      <c r="C1374" s="21" t="s">
        <v>2861</v>
      </c>
      <c r="D1374" s="20" t="s">
        <v>2859</v>
      </c>
      <c r="E1374" s="29">
        <v>6.3</v>
      </c>
    </row>
    <row r="1375" spans="1:5" s="23" customFormat="1" ht="12.75">
      <c r="A1375" s="34" t="s">
        <v>2653</v>
      </c>
      <c r="B1375" s="20">
        <v>81050</v>
      </c>
      <c r="C1375" s="21" t="s">
        <v>2862</v>
      </c>
      <c r="D1375" s="20" t="s">
        <v>2859</v>
      </c>
      <c r="E1375" s="29">
        <v>13.15</v>
      </c>
    </row>
    <row r="1376" spans="1:5" s="26" customFormat="1" ht="12.75">
      <c r="A1376" s="36"/>
      <c r="B1376" s="75" t="s">
        <v>2863</v>
      </c>
      <c r="C1376" s="76"/>
      <c r="D1376" s="77"/>
      <c r="E1376" s="27">
        <f>SUM(E1372:E1375)</f>
        <v>37.75</v>
      </c>
    </row>
    <row r="1377" spans="1:5" s="23" customFormat="1" ht="25.5">
      <c r="A1377" s="34" t="s">
        <v>2653</v>
      </c>
      <c r="B1377" s="20">
        <v>83050</v>
      </c>
      <c r="C1377" s="21" t="s">
        <v>2864</v>
      </c>
      <c r="D1377" s="20" t="s">
        <v>2865</v>
      </c>
      <c r="E1377" s="29">
        <v>22.6</v>
      </c>
    </row>
    <row r="1378" spans="1:5" s="26" customFormat="1" ht="12.75">
      <c r="A1378" s="36"/>
      <c r="B1378" s="75" t="s">
        <v>2866</v>
      </c>
      <c r="C1378" s="76"/>
      <c r="D1378" s="77"/>
      <c r="E1378" s="27">
        <f>SUM(E1377)</f>
        <v>22.6</v>
      </c>
    </row>
    <row r="1379" spans="1:5" s="23" customFormat="1" ht="25.5">
      <c r="A1379" s="34" t="s">
        <v>2653</v>
      </c>
      <c r="B1379" s="20">
        <v>84900</v>
      </c>
      <c r="C1379" s="21" t="s">
        <v>2867</v>
      </c>
      <c r="D1379" s="20" t="s">
        <v>2868</v>
      </c>
      <c r="E1379" s="29">
        <v>16.19</v>
      </c>
    </row>
    <row r="1380" spans="1:5" s="23" customFormat="1" ht="12.75">
      <c r="A1380" s="34" t="s">
        <v>2653</v>
      </c>
      <c r="B1380" s="20">
        <v>85040</v>
      </c>
      <c r="C1380" s="21" t="s">
        <v>2869</v>
      </c>
      <c r="D1380" s="20" t="s">
        <v>2868</v>
      </c>
      <c r="E1380" s="29">
        <v>12.4</v>
      </c>
    </row>
    <row r="1381" spans="1:5" s="23" customFormat="1" ht="12.75">
      <c r="A1381" s="34" t="s">
        <v>2653</v>
      </c>
      <c r="B1381" s="20">
        <v>85050</v>
      </c>
      <c r="C1381" s="21" t="s">
        <v>2870</v>
      </c>
      <c r="D1381" s="20" t="s">
        <v>2868</v>
      </c>
      <c r="E1381" s="29">
        <v>10.1</v>
      </c>
    </row>
    <row r="1382" spans="1:5" s="23" customFormat="1" ht="25.5">
      <c r="A1382" s="34" t="s">
        <v>2653</v>
      </c>
      <c r="B1382" s="20">
        <v>85060</v>
      </c>
      <c r="C1382" s="21" t="s">
        <v>2871</v>
      </c>
      <c r="D1382" s="20" t="s">
        <v>2868</v>
      </c>
      <c r="E1382" s="29">
        <v>4.95</v>
      </c>
    </row>
    <row r="1383" spans="1:5" s="23" customFormat="1" ht="12.75">
      <c r="A1383" s="34" t="s">
        <v>2653</v>
      </c>
      <c r="B1383" s="20">
        <v>85030</v>
      </c>
      <c r="C1383" s="21" t="s">
        <v>2872</v>
      </c>
      <c r="D1383" s="20" t="s">
        <v>2868</v>
      </c>
      <c r="E1383" s="29">
        <v>7.9</v>
      </c>
    </row>
    <row r="1384" spans="1:5" s="23" customFormat="1" ht="12.75">
      <c r="A1384" s="34" t="s">
        <v>2653</v>
      </c>
      <c r="B1384" s="20">
        <v>84549</v>
      </c>
      <c r="C1384" s="21" t="s">
        <v>2873</v>
      </c>
      <c r="D1384" s="20" t="s">
        <v>2868</v>
      </c>
      <c r="E1384" s="29">
        <v>8</v>
      </c>
    </row>
    <row r="1385" spans="1:5" s="23" customFormat="1" ht="12.75">
      <c r="A1385" s="34" t="s">
        <v>2653</v>
      </c>
      <c r="B1385" s="20">
        <v>85090</v>
      </c>
      <c r="C1385" s="21" t="s">
        <v>2874</v>
      </c>
      <c r="D1385" s="20" t="s">
        <v>2868</v>
      </c>
      <c r="E1385" s="29">
        <v>16.1</v>
      </c>
    </row>
    <row r="1386" spans="1:5" s="26" customFormat="1" ht="12.75">
      <c r="A1386" s="36"/>
      <c r="B1386" s="75" t="s">
        <v>2875</v>
      </c>
      <c r="C1386" s="76"/>
      <c r="D1386" s="77"/>
      <c r="E1386" s="27">
        <f>SUM(E1379:E1385)</f>
        <v>75.64000000000001</v>
      </c>
    </row>
    <row r="1387" spans="1:5" s="23" customFormat="1" ht="25.5">
      <c r="A1387" s="34" t="s">
        <v>2653</v>
      </c>
      <c r="B1387" s="20">
        <v>84980</v>
      </c>
      <c r="C1387" s="21" t="s">
        <v>2876</v>
      </c>
      <c r="D1387" s="20" t="s">
        <v>2877</v>
      </c>
      <c r="E1387" s="29">
        <v>5</v>
      </c>
    </row>
    <row r="1388" spans="1:5" s="23" customFormat="1" ht="25.5">
      <c r="A1388" s="34" t="s">
        <v>2653</v>
      </c>
      <c r="B1388" s="20">
        <v>84985</v>
      </c>
      <c r="C1388" s="21" t="s">
        <v>2878</v>
      </c>
      <c r="D1388" s="20" t="s">
        <v>2877</v>
      </c>
      <c r="E1388" s="29">
        <v>6.5</v>
      </c>
    </row>
    <row r="1389" spans="1:5" s="23" customFormat="1" ht="25.5">
      <c r="A1389" s="34" t="s">
        <v>2653</v>
      </c>
      <c r="B1389" s="20">
        <v>84883</v>
      </c>
      <c r="C1389" s="21" t="s">
        <v>2879</v>
      </c>
      <c r="D1389" s="20" t="s">
        <v>2877</v>
      </c>
      <c r="E1389" s="29">
        <v>5</v>
      </c>
    </row>
    <row r="1390" spans="1:5" s="23" customFormat="1" ht="25.5">
      <c r="A1390" s="34" t="s">
        <v>2653</v>
      </c>
      <c r="B1390" s="20">
        <v>84984</v>
      </c>
      <c r="C1390" s="21" t="s">
        <v>2880</v>
      </c>
      <c r="D1390" s="20" t="s">
        <v>2877</v>
      </c>
      <c r="E1390" s="29">
        <v>5</v>
      </c>
    </row>
    <row r="1391" spans="1:5" s="23" customFormat="1" ht="25.5">
      <c r="A1391" s="34" t="s">
        <v>2653</v>
      </c>
      <c r="B1391" s="20">
        <v>84820</v>
      </c>
      <c r="C1391" s="21" t="s">
        <v>2881</v>
      </c>
      <c r="D1391" s="20" t="s">
        <v>2877</v>
      </c>
      <c r="E1391" s="29">
        <v>33.2</v>
      </c>
    </row>
    <row r="1392" spans="1:5" s="23" customFormat="1" ht="25.5">
      <c r="A1392" s="34" t="s">
        <v>2653</v>
      </c>
      <c r="B1392" s="20">
        <v>84772</v>
      </c>
      <c r="C1392" s="21" t="s">
        <v>2882</v>
      </c>
      <c r="D1392" s="20" t="s">
        <v>2877</v>
      </c>
      <c r="E1392" s="29">
        <v>8.15</v>
      </c>
    </row>
    <row r="1393" spans="1:5" s="26" customFormat="1" ht="12.75">
      <c r="A1393" s="36"/>
      <c r="B1393" s="75" t="s">
        <v>2883</v>
      </c>
      <c r="C1393" s="76"/>
      <c r="D1393" s="77"/>
      <c r="E1393" s="27">
        <f>SUM(E1387:E1392)</f>
        <v>62.85</v>
      </c>
    </row>
    <row r="1394" spans="1:5" s="23" customFormat="1" ht="12.75">
      <c r="A1394" s="34" t="s">
        <v>2653</v>
      </c>
      <c r="B1394" s="20">
        <v>81825</v>
      </c>
      <c r="C1394" s="21" t="s">
        <v>2884</v>
      </c>
      <c r="D1394" s="20" t="s">
        <v>2885</v>
      </c>
      <c r="E1394" s="29">
        <v>6.25</v>
      </c>
    </row>
    <row r="1395" spans="1:5" s="23" customFormat="1" ht="12.75">
      <c r="A1395" s="34" t="s">
        <v>2653</v>
      </c>
      <c r="B1395" s="20">
        <v>81840</v>
      </c>
      <c r="C1395" s="21" t="s">
        <v>2886</v>
      </c>
      <c r="D1395" s="20" t="s">
        <v>2885</v>
      </c>
      <c r="E1395" s="29">
        <v>3.71</v>
      </c>
    </row>
    <row r="1396" spans="1:5" s="23" customFormat="1" ht="12.75">
      <c r="A1396" s="34" t="s">
        <v>2653</v>
      </c>
      <c r="B1396" s="20">
        <v>81820</v>
      </c>
      <c r="C1396" s="21" t="s">
        <v>2887</v>
      </c>
      <c r="D1396" s="20" t="s">
        <v>2885</v>
      </c>
      <c r="E1396" s="29">
        <v>13</v>
      </c>
    </row>
    <row r="1397" spans="1:5" s="23" customFormat="1" ht="12.75">
      <c r="A1397" s="34" t="s">
        <v>2653</v>
      </c>
      <c r="B1397" s="20">
        <v>81845</v>
      </c>
      <c r="C1397" s="21" t="s">
        <v>2888</v>
      </c>
      <c r="D1397" s="20" t="s">
        <v>2885</v>
      </c>
      <c r="E1397" s="29">
        <v>25.01</v>
      </c>
    </row>
    <row r="1398" spans="1:5" s="26" customFormat="1" ht="12.75">
      <c r="A1398" s="36"/>
      <c r="B1398" s="75" t="s">
        <v>2889</v>
      </c>
      <c r="C1398" s="76"/>
      <c r="D1398" s="77"/>
      <c r="E1398" s="27">
        <f>SUM(E1394:E1397)</f>
        <v>47.97</v>
      </c>
    </row>
    <row r="1399" spans="1:5" s="23" customFormat="1" ht="12.75">
      <c r="A1399" s="34" t="s">
        <v>2653</v>
      </c>
      <c r="B1399" s="20">
        <v>81400</v>
      </c>
      <c r="C1399" s="21" t="s">
        <v>2890</v>
      </c>
      <c r="D1399" s="20" t="s">
        <v>2891</v>
      </c>
      <c r="E1399" s="29">
        <v>30</v>
      </c>
    </row>
    <row r="1400" spans="1:5" s="23" customFormat="1" ht="12.75">
      <c r="A1400" s="34" t="s">
        <v>2653</v>
      </c>
      <c r="B1400" s="20">
        <v>81300</v>
      </c>
      <c r="C1400" s="21" t="s">
        <v>2892</v>
      </c>
      <c r="D1400" s="20" t="s">
        <v>2891</v>
      </c>
      <c r="E1400" s="29">
        <v>31.85</v>
      </c>
    </row>
    <row r="1401" spans="1:5" s="23" customFormat="1" ht="12.75">
      <c r="A1401" s="34" t="s">
        <v>2653</v>
      </c>
      <c r="B1401" s="20">
        <v>81310</v>
      </c>
      <c r="C1401" s="21" t="s">
        <v>2893</v>
      </c>
      <c r="D1401" s="20" t="s">
        <v>2891</v>
      </c>
      <c r="E1401" s="29">
        <v>17.3</v>
      </c>
    </row>
    <row r="1402" spans="1:5" s="26" customFormat="1" ht="12.75">
      <c r="A1402" s="36"/>
      <c r="B1402" s="75" t="s">
        <v>2894</v>
      </c>
      <c r="C1402" s="76"/>
      <c r="D1402" s="77"/>
      <c r="E1402" s="27">
        <f>SUM(E1399:E1401)</f>
        <v>79.15</v>
      </c>
    </row>
    <row r="1403" spans="1:5" s="23" customFormat="1" ht="25.5">
      <c r="A1403" s="34" t="s">
        <v>2653</v>
      </c>
      <c r="B1403" s="20">
        <v>85450</v>
      </c>
      <c r="C1403" s="21" t="s">
        <v>2895</v>
      </c>
      <c r="D1403" s="20" t="s">
        <v>2896</v>
      </c>
      <c r="E1403" s="29">
        <v>17.6</v>
      </c>
    </row>
    <row r="1404" spans="1:5" s="23" customFormat="1" ht="12.75">
      <c r="A1404" s="34" t="s">
        <v>2653</v>
      </c>
      <c r="B1404" s="20">
        <v>85460</v>
      </c>
      <c r="C1404" s="21" t="s">
        <v>2897</v>
      </c>
      <c r="D1404" s="20" t="s">
        <v>2896</v>
      </c>
      <c r="E1404" s="29">
        <v>17.9</v>
      </c>
    </row>
    <row r="1405" spans="1:5" s="23" customFormat="1" ht="12.75">
      <c r="A1405" s="34" t="s">
        <v>2653</v>
      </c>
      <c r="B1405" s="20">
        <v>85470</v>
      </c>
      <c r="C1405" s="21" t="s">
        <v>2898</v>
      </c>
      <c r="D1405" s="20" t="s">
        <v>2896</v>
      </c>
      <c r="E1405" s="29">
        <v>12.3</v>
      </c>
    </row>
    <row r="1406" spans="1:5" s="26" customFormat="1" ht="12.75">
      <c r="A1406" s="36"/>
      <c r="B1406" s="75" t="s">
        <v>2899</v>
      </c>
      <c r="C1406" s="76"/>
      <c r="D1406" s="77"/>
      <c r="E1406" s="27">
        <f>SUM(E1403:E1405)</f>
        <v>47.8</v>
      </c>
    </row>
    <row r="1407" spans="1:5" s="23" customFormat="1" ht="25.5">
      <c r="A1407" s="34" t="s">
        <v>2653</v>
      </c>
      <c r="B1407" s="20">
        <v>80130</v>
      </c>
      <c r="C1407" s="21" t="s">
        <v>2900</v>
      </c>
      <c r="D1407" s="20" t="s">
        <v>2901</v>
      </c>
      <c r="E1407" s="29">
        <v>9.01</v>
      </c>
    </row>
    <row r="1408" spans="1:5" s="23" customFormat="1" ht="25.5">
      <c r="A1408" s="34" t="s">
        <v>2653</v>
      </c>
      <c r="B1408" s="20">
        <v>80100</v>
      </c>
      <c r="C1408" s="21" t="s">
        <v>2902</v>
      </c>
      <c r="D1408" s="20" t="s">
        <v>2901</v>
      </c>
      <c r="E1408" s="29">
        <v>17.4</v>
      </c>
    </row>
    <row r="1409" spans="1:5" s="23" customFormat="1" ht="12.75">
      <c r="A1409" s="34" t="s">
        <v>2653</v>
      </c>
      <c r="B1409" s="20">
        <v>80110</v>
      </c>
      <c r="C1409" s="21" t="s">
        <v>2903</v>
      </c>
      <c r="D1409" s="20" t="s">
        <v>2901</v>
      </c>
      <c r="E1409" s="29">
        <v>7.5</v>
      </c>
    </row>
    <row r="1410" spans="1:5" s="23" customFormat="1" ht="12.75">
      <c r="A1410" s="34" t="s">
        <v>2653</v>
      </c>
      <c r="B1410" s="20">
        <v>80140</v>
      </c>
      <c r="C1410" s="21" t="s">
        <v>2904</v>
      </c>
      <c r="D1410" s="20" t="s">
        <v>2901</v>
      </c>
      <c r="E1410" s="29">
        <v>6</v>
      </c>
    </row>
    <row r="1411" spans="1:5" s="26" customFormat="1" ht="12.75">
      <c r="A1411" s="36"/>
      <c r="B1411" s="75" t="s">
        <v>2905</v>
      </c>
      <c r="C1411" s="76"/>
      <c r="D1411" s="77"/>
      <c r="E1411" s="27">
        <f>SUM(E1407:E1410)</f>
        <v>39.91</v>
      </c>
    </row>
    <row r="1412" spans="1:5" s="23" customFormat="1" ht="12.75">
      <c r="A1412" s="34" t="s">
        <v>2653</v>
      </c>
      <c r="B1412" s="20">
        <v>79700</v>
      </c>
      <c r="C1412" s="21" t="s">
        <v>2906</v>
      </c>
      <c r="D1412" s="20" t="s">
        <v>2907</v>
      </c>
      <c r="E1412" s="29">
        <v>10.01</v>
      </c>
    </row>
    <row r="1413" spans="1:5" s="23" customFormat="1" ht="25.5">
      <c r="A1413" s="34" t="s">
        <v>2653</v>
      </c>
      <c r="B1413" s="20">
        <v>79600</v>
      </c>
      <c r="C1413" s="21" t="s">
        <v>2908</v>
      </c>
      <c r="D1413" s="20" t="s">
        <v>2907</v>
      </c>
      <c r="E1413" s="29">
        <v>17</v>
      </c>
    </row>
    <row r="1414" spans="1:5" s="26" customFormat="1" ht="12.75">
      <c r="A1414" s="36"/>
      <c r="B1414" s="75" t="s">
        <v>2909</v>
      </c>
      <c r="C1414" s="76"/>
      <c r="D1414" s="77"/>
      <c r="E1414" s="27">
        <f>SUM(E1412:E1413)</f>
        <v>27.009999999999998</v>
      </c>
    </row>
    <row r="1415" spans="1:5" s="23" customFormat="1" ht="12.75">
      <c r="A1415" s="34" t="s">
        <v>2653</v>
      </c>
      <c r="B1415" s="20">
        <v>84535</v>
      </c>
      <c r="C1415" s="21" t="s">
        <v>2910</v>
      </c>
      <c r="D1415" s="20" t="s">
        <v>2911</v>
      </c>
      <c r="E1415" s="29">
        <v>6.5</v>
      </c>
    </row>
    <row r="1416" spans="1:5" s="23" customFormat="1" ht="12.75">
      <c r="A1416" s="34" t="s">
        <v>2653</v>
      </c>
      <c r="B1416" s="20">
        <v>84528</v>
      </c>
      <c r="C1416" s="21" t="s">
        <v>2912</v>
      </c>
      <c r="D1416" s="20" t="s">
        <v>2911</v>
      </c>
      <c r="E1416" s="29">
        <v>7</v>
      </c>
    </row>
    <row r="1417" spans="1:5" s="23" customFormat="1" ht="25.5">
      <c r="A1417" s="34" t="s">
        <v>2653</v>
      </c>
      <c r="B1417" s="20">
        <v>84530</v>
      </c>
      <c r="C1417" s="21" t="s">
        <v>2913</v>
      </c>
      <c r="D1417" s="20" t="s">
        <v>2911</v>
      </c>
      <c r="E1417" s="29">
        <v>18</v>
      </c>
    </row>
    <row r="1418" spans="1:5" s="23" customFormat="1" ht="25.5">
      <c r="A1418" s="34" t="s">
        <v>2653</v>
      </c>
      <c r="B1418" s="20">
        <v>84770</v>
      </c>
      <c r="C1418" s="21" t="s">
        <v>2914</v>
      </c>
      <c r="D1418" s="20" t="s">
        <v>2911</v>
      </c>
      <c r="E1418" s="29">
        <v>12</v>
      </c>
    </row>
    <row r="1419" spans="1:5" s="23" customFormat="1" ht="12.75">
      <c r="A1419" s="34" t="s">
        <v>2653</v>
      </c>
      <c r="B1419" s="20">
        <v>84620</v>
      </c>
      <c r="C1419" s="21" t="s">
        <v>2915</v>
      </c>
      <c r="D1419" s="20" t="s">
        <v>2911</v>
      </c>
      <c r="E1419" s="29">
        <v>7.5</v>
      </c>
    </row>
    <row r="1420" spans="1:5" s="23" customFormat="1" ht="12.75">
      <c r="A1420" s="34" t="s">
        <v>2653</v>
      </c>
      <c r="B1420" s="20">
        <v>84550</v>
      </c>
      <c r="C1420" s="21" t="s">
        <v>2916</v>
      </c>
      <c r="D1420" s="20" t="s">
        <v>2911</v>
      </c>
      <c r="E1420" s="29">
        <v>7.6</v>
      </c>
    </row>
    <row r="1421" spans="1:5" s="26" customFormat="1" ht="12.75">
      <c r="A1421" s="36"/>
      <c r="B1421" s="75" t="s">
        <v>2917</v>
      </c>
      <c r="C1421" s="76"/>
      <c r="D1421" s="77"/>
      <c r="E1421" s="27">
        <f>SUM(E1415:E1420)</f>
        <v>58.6</v>
      </c>
    </row>
    <row r="1422" spans="1:5" s="23" customFormat="1" ht="12.75">
      <c r="A1422" s="34" t="s">
        <v>2653</v>
      </c>
      <c r="B1422" s="20">
        <v>79950</v>
      </c>
      <c r="C1422" s="21" t="s">
        <v>2918</v>
      </c>
      <c r="D1422" s="20" t="s">
        <v>2919</v>
      </c>
      <c r="E1422" s="29">
        <v>10.01</v>
      </c>
    </row>
    <row r="1423" spans="1:5" s="26" customFormat="1" ht="12.75">
      <c r="A1423" s="36"/>
      <c r="B1423" s="75" t="s">
        <v>2920</v>
      </c>
      <c r="C1423" s="76"/>
      <c r="D1423" s="77"/>
      <c r="E1423" s="27">
        <f>SUM(E1422)</f>
        <v>10.01</v>
      </c>
    </row>
    <row r="1424" spans="1:5" s="23" customFormat="1" ht="12.75">
      <c r="A1424" s="34" t="s">
        <v>2653</v>
      </c>
      <c r="B1424" s="20">
        <v>81600</v>
      </c>
      <c r="C1424" s="21" t="s">
        <v>2921</v>
      </c>
      <c r="D1424" s="20" t="s">
        <v>2922</v>
      </c>
      <c r="E1424" s="29">
        <v>10</v>
      </c>
    </row>
    <row r="1425" spans="1:5" s="26" customFormat="1" ht="12.75">
      <c r="A1425" s="36"/>
      <c r="B1425" s="75" t="s">
        <v>2923</v>
      </c>
      <c r="C1425" s="76"/>
      <c r="D1425" s="77"/>
      <c r="E1425" s="27">
        <f>SUM(E1424)</f>
        <v>10</v>
      </c>
    </row>
    <row r="1426" spans="1:5" s="23" customFormat="1" ht="25.5">
      <c r="A1426" s="34" t="s">
        <v>2653</v>
      </c>
      <c r="B1426" s="20">
        <v>81540</v>
      </c>
      <c r="C1426" s="21" t="s">
        <v>2924</v>
      </c>
      <c r="D1426" s="20" t="s">
        <v>2925</v>
      </c>
      <c r="E1426" s="29">
        <v>11.8</v>
      </c>
    </row>
    <row r="1427" spans="1:5" s="23" customFormat="1" ht="12.75">
      <c r="A1427" s="34" t="s">
        <v>2653</v>
      </c>
      <c r="B1427" s="20">
        <v>85299</v>
      </c>
      <c r="C1427" s="21" t="s">
        <v>2926</v>
      </c>
      <c r="D1427" s="20" t="s">
        <v>2925</v>
      </c>
      <c r="E1427" s="29">
        <v>15.7</v>
      </c>
    </row>
    <row r="1428" spans="1:5" s="23" customFormat="1" ht="25.5">
      <c r="A1428" s="34" t="s">
        <v>2653</v>
      </c>
      <c r="B1428" s="20">
        <v>85300</v>
      </c>
      <c r="C1428" s="21" t="s">
        <v>2927</v>
      </c>
      <c r="D1428" s="20" t="s">
        <v>2925</v>
      </c>
      <c r="E1428" s="29">
        <v>28.3</v>
      </c>
    </row>
    <row r="1429" spans="1:5" s="23" customFormat="1" ht="25.5">
      <c r="A1429" s="34" t="s">
        <v>2653</v>
      </c>
      <c r="B1429" s="20">
        <v>85350</v>
      </c>
      <c r="C1429" s="21" t="s">
        <v>2928</v>
      </c>
      <c r="D1429" s="20" t="s">
        <v>2925</v>
      </c>
      <c r="E1429" s="29">
        <v>20</v>
      </c>
    </row>
    <row r="1430" spans="1:5" s="23" customFormat="1" ht="12.75">
      <c r="A1430" s="34" t="s">
        <v>2653</v>
      </c>
      <c r="B1430" s="20">
        <v>85355</v>
      </c>
      <c r="C1430" s="21" t="s">
        <v>2929</v>
      </c>
      <c r="D1430" s="20" t="s">
        <v>2925</v>
      </c>
      <c r="E1430" s="29">
        <v>25.9</v>
      </c>
    </row>
    <row r="1431" spans="1:5" s="23" customFormat="1" ht="12.75">
      <c r="A1431" s="34" t="s">
        <v>2653</v>
      </c>
      <c r="B1431" s="20">
        <v>85358</v>
      </c>
      <c r="C1431" s="21" t="s">
        <v>2930</v>
      </c>
      <c r="D1431" s="20" t="s">
        <v>2925</v>
      </c>
      <c r="E1431" s="29">
        <v>7</v>
      </c>
    </row>
    <row r="1432" spans="1:5" s="23" customFormat="1" ht="12.75">
      <c r="A1432" s="34" t="s">
        <v>2653</v>
      </c>
      <c r="B1432" s="20">
        <v>85360</v>
      </c>
      <c r="C1432" s="21" t="s">
        <v>2931</v>
      </c>
      <c r="D1432" s="20" t="s">
        <v>2925</v>
      </c>
      <c r="E1432" s="29">
        <v>12</v>
      </c>
    </row>
    <row r="1433" spans="1:5" s="23" customFormat="1" ht="12.75">
      <c r="A1433" s="34" t="s">
        <v>2653</v>
      </c>
      <c r="B1433" s="20">
        <v>85362</v>
      </c>
      <c r="C1433" s="21" t="s">
        <v>2932</v>
      </c>
      <c r="D1433" s="20" t="s">
        <v>2925</v>
      </c>
      <c r="E1433" s="29">
        <v>16.1</v>
      </c>
    </row>
    <row r="1434" spans="1:5" s="23" customFormat="1" ht="12.75">
      <c r="A1434" s="34" t="s">
        <v>2653</v>
      </c>
      <c r="B1434" s="20">
        <v>85365</v>
      </c>
      <c r="C1434" s="21" t="s">
        <v>2933</v>
      </c>
      <c r="D1434" s="20" t="s">
        <v>2925</v>
      </c>
      <c r="E1434" s="29">
        <v>3.4</v>
      </c>
    </row>
    <row r="1435" spans="1:5" s="23" customFormat="1" ht="12.75">
      <c r="A1435" s="34" t="s">
        <v>2653</v>
      </c>
      <c r="B1435" s="20">
        <v>85400</v>
      </c>
      <c r="C1435" s="21" t="s">
        <v>2934</v>
      </c>
      <c r="D1435" s="20" t="s">
        <v>2925</v>
      </c>
      <c r="E1435" s="29">
        <v>28.1</v>
      </c>
    </row>
    <row r="1436" spans="1:5" s="23" customFormat="1" ht="12.75">
      <c r="A1436" s="34" t="s">
        <v>2653</v>
      </c>
      <c r="B1436" s="20">
        <v>85410</v>
      </c>
      <c r="C1436" s="21" t="s">
        <v>2935</v>
      </c>
      <c r="D1436" s="20" t="s">
        <v>2925</v>
      </c>
      <c r="E1436" s="29">
        <v>13.1</v>
      </c>
    </row>
    <row r="1437" spans="1:5" s="23" customFormat="1" ht="12.75">
      <c r="A1437" s="34" t="s">
        <v>2653</v>
      </c>
      <c r="B1437" s="20">
        <v>85415</v>
      </c>
      <c r="C1437" s="21" t="s">
        <v>2936</v>
      </c>
      <c r="D1437" s="20" t="s">
        <v>2925</v>
      </c>
      <c r="E1437" s="29">
        <v>6.7</v>
      </c>
    </row>
    <row r="1438" spans="1:5" s="23" customFormat="1" ht="25.5">
      <c r="A1438" s="34" t="s">
        <v>2653</v>
      </c>
      <c r="B1438" s="20">
        <v>85420</v>
      </c>
      <c r="C1438" s="21" t="s">
        <v>2937</v>
      </c>
      <c r="D1438" s="20" t="s">
        <v>2925</v>
      </c>
      <c r="E1438" s="29">
        <v>20.1</v>
      </c>
    </row>
    <row r="1439" spans="1:5" s="23" customFormat="1" ht="25.5">
      <c r="A1439" s="34" t="s">
        <v>2653</v>
      </c>
      <c r="B1439" s="20">
        <v>85430</v>
      </c>
      <c r="C1439" s="21" t="s">
        <v>2938</v>
      </c>
      <c r="D1439" s="20" t="s">
        <v>2925</v>
      </c>
      <c r="E1439" s="29">
        <v>15.95</v>
      </c>
    </row>
    <row r="1440" spans="1:5" s="23" customFormat="1" ht="12.75">
      <c r="A1440" s="34" t="s">
        <v>2653</v>
      </c>
      <c r="B1440" s="20">
        <v>85432</v>
      </c>
      <c r="C1440" s="21" t="s">
        <v>2939</v>
      </c>
      <c r="D1440" s="20" t="s">
        <v>2925</v>
      </c>
      <c r="E1440" s="29">
        <v>12</v>
      </c>
    </row>
    <row r="1441" spans="1:5" s="23" customFormat="1" ht="25.5">
      <c r="A1441" s="34" t="s">
        <v>2653</v>
      </c>
      <c r="B1441" s="20">
        <v>85434</v>
      </c>
      <c r="C1441" s="21" t="s">
        <v>2940</v>
      </c>
      <c r="D1441" s="20" t="s">
        <v>2925</v>
      </c>
      <c r="E1441" s="29">
        <v>13.4</v>
      </c>
    </row>
    <row r="1442" spans="1:5" s="23" customFormat="1" ht="12.75">
      <c r="A1442" s="34" t="s">
        <v>2653</v>
      </c>
      <c r="B1442" s="20">
        <v>85435</v>
      </c>
      <c r="C1442" s="21" t="s">
        <v>2941</v>
      </c>
      <c r="D1442" s="20" t="s">
        <v>2925</v>
      </c>
      <c r="E1442" s="29">
        <v>7.5</v>
      </c>
    </row>
    <row r="1443" spans="1:5" s="23" customFormat="1" ht="25.5">
      <c r="A1443" s="34" t="s">
        <v>2653</v>
      </c>
      <c r="B1443" s="20">
        <v>85449</v>
      </c>
      <c r="C1443" s="21" t="s">
        <v>2942</v>
      </c>
      <c r="D1443" s="20" t="s">
        <v>2925</v>
      </c>
      <c r="E1443" s="29">
        <v>16.6</v>
      </c>
    </row>
    <row r="1444" spans="1:5" s="26" customFormat="1" ht="12.75">
      <c r="A1444" s="36"/>
      <c r="B1444" s="75" t="s">
        <v>2943</v>
      </c>
      <c r="C1444" s="76"/>
      <c r="D1444" s="77"/>
      <c r="E1444" s="27">
        <f>SUM(E1426:E1443)</f>
        <v>273.65</v>
      </c>
    </row>
    <row r="1445" spans="2:5" s="18" customFormat="1" ht="12.75">
      <c r="B1445" s="78" t="s">
        <v>2944</v>
      </c>
      <c r="C1445" s="79"/>
      <c r="D1445" s="80"/>
      <c r="E1445" s="27">
        <f>E1330+E1337+E1342+E1345+E1348+E1353+E1357+E1363+E1367+E1369+E1371+E1376+E1378+E1386+E1393+E1398+E1402+E1406+E1411+E1414+E1421+E1423+E1425+E1444</f>
        <v>1236.06</v>
      </c>
    </row>
    <row r="1446" spans="1:5" s="23" customFormat="1" ht="25.5">
      <c r="A1446" s="34" t="s">
        <v>2945</v>
      </c>
      <c r="B1446" s="20">
        <v>44292</v>
      </c>
      <c r="C1446" s="21" t="s">
        <v>2946</v>
      </c>
      <c r="D1446" s="20" t="s">
        <v>2947</v>
      </c>
      <c r="E1446" s="29">
        <v>2.25</v>
      </c>
    </row>
    <row r="1447" spans="1:5" s="23" customFormat="1" ht="12.75">
      <c r="A1447" s="34" t="s">
        <v>2945</v>
      </c>
      <c r="B1447" s="20">
        <v>44291</v>
      </c>
      <c r="C1447" s="21" t="s">
        <v>2948</v>
      </c>
      <c r="D1447" s="20" t="s">
        <v>2949</v>
      </c>
      <c r="E1447" s="29">
        <v>11.95</v>
      </c>
    </row>
    <row r="1448" spans="1:5" s="23" customFormat="1" ht="25.5">
      <c r="A1448" s="34" t="s">
        <v>2945</v>
      </c>
      <c r="B1448" s="20">
        <v>44293</v>
      </c>
      <c r="C1448" s="21" t="s">
        <v>2950</v>
      </c>
      <c r="D1448" s="20" t="s">
        <v>2947</v>
      </c>
      <c r="E1448" s="29">
        <v>14.3</v>
      </c>
    </row>
    <row r="1449" spans="1:5" s="23" customFormat="1" ht="25.5">
      <c r="A1449" s="34" t="s">
        <v>2945</v>
      </c>
      <c r="B1449" s="20">
        <v>44294</v>
      </c>
      <c r="C1449" s="21" t="s">
        <v>2951</v>
      </c>
      <c r="D1449" s="20" t="s">
        <v>2947</v>
      </c>
      <c r="E1449" s="29">
        <v>3.4</v>
      </c>
    </row>
    <row r="1450" spans="1:5" s="26" customFormat="1" ht="12.75">
      <c r="A1450" s="36"/>
      <c r="B1450" s="75" t="s">
        <v>2952</v>
      </c>
      <c r="C1450" s="76"/>
      <c r="D1450" s="77"/>
      <c r="E1450" s="27">
        <f>SUM(E1446:E1449)</f>
        <v>31.9</v>
      </c>
    </row>
    <row r="1451" spans="1:5" s="23" customFormat="1" ht="25.5">
      <c r="A1451" s="34" t="s">
        <v>2945</v>
      </c>
      <c r="B1451" s="20">
        <v>43975</v>
      </c>
      <c r="C1451" s="21" t="s">
        <v>2953</v>
      </c>
      <c r="D1451" s="20" t="s">
        <v>2954</v>
      </c>
      <c r="E1451" s="29">
        <v>8</v>
      </c>
    </row>
    <row r="1452" spans="1:5" s="26" customFormat="1" ht="12.75">
      <c r="A1452" s="36"/>
      <c r="B1452" s="75" t="s">
        <v>2955</v>
      </c>
      <c r="C1452" s="76"/>
      <c r="D1452" s="77"/>
      <c r="E1452" s="27">
        <f>+E1451</f>
        <v>8</v>
      </c>
    </row>
    <row r="1453" spans="1:5" s="23" customFormat="1" ht="12.75">
      <c r="A1453" s="34" t="s">
        <v>2945</v>
      </c>
      <c r="B1453" s="20">
        <v>44500</v>
      </c>
      <c r="C1453" s="21" t="s">
        <v>2956</v>
      </c>
      <c r="D1453" s="20" t="s">
        <v>2957</v>
      </c>
      <c r="E1453" s="29">
        <v>25</v>
      </c>
    </row>
    <row r="1454" spans="1:5" s="26" customFormat="1" ht="12.75">
      <c r="A1454" s="36"/>
      <c r="B1454" s="75" t="s">
        <v>2958</v>
      </c>
      <c r="C1454" s="76"/>
      <c r="D1454" s="77"/>
      <c r="E1454" s="27">
        <f>+E1453</f>
        <v>25</v>
      </c>
    </row>
    <row r="1455" spans="1:5" s="23" customFormat="1" ht="12.75">
      <c r="A1455" s="34" t="s">
        <v>2945</v>
      </c>
      <c r="B1455" s="20">
        <v>43976</v>
      </c>
      <c r="C1455" s="21" t="s">
        <v>2959</v>
      </c>
      <c r="D1455" s="20" t="s">
        <v>2960</v>
      </c>
      <c r="E1455" s="29">
        <v>15</v>
      </c>
    </row>
    <row r="1456" spans="1:5" s="26" customFormat="1" ht="12.75">
      <c r="A1456" s="36"/>
      <c r="B1456" s="75" t="s">
        <v>2961</v>
      </c>
      <c r="C1456" s="76"/>
      <c r="D1456" s="77"/>
      <c r="E1456" s="27">
        <f>SUM(E1455)</f>
        <v>15</v>
      </c>
    </row>
    <row r="1457" spans="1:5" s="23" customFormat="1" ht="25.5">
      <c r="A1457" s="34" t="s">
        <v>2945</v>
      </c>
      <c r="B1457" s="20">
        <v>43507</v>
      </c>
      <c r="C1457" s="21" t="s">
        <v>2962</v>
      </c>
      <c r="D1457" s="20" t="s">
        <v>2963</v>
      </c>
      <c r="E1457" s="29">
        <v>7.4</v>
      </c>
    </row>
    <row r="1458" spans="1:5" s="23" customFormat="1" ht="25.5">
      <c r="A1458" s="34" t="s">
        <v>2945</v>
      </c>
      <c r="B1458" s="20">
        <v>43502</v>
      </c>
      <c r="C1458" s="21" t="s">
        <v>2964</v>
      </c>
      <c r="D1458" s="20" t="s">
        <v>2963</v>
      </c>
      <c r="E1458" s="29">
        <v>7</v>
      </c>
    </row>
    <row r="1459" spans="1:5" s="26" customFormat="1" ht="12.75">
      <c r="A1459" s="36"/>
      <c r="B1459" s="75" t="s">
        <v>2965</v>
      </c>
      <c r="C1459" s="76"/>
      <c r="D1459" s="77"/>
      <c r="E1459" s="27">
        <f>SUM(E1457:E1458)</f>
        <v>14.4</v>
      </c>
    </row>
    <row r="1460" spans="1:5" s="23" customFormat="1" ht="25.5">
      <c r="A1460" s="34" t="s">
        <v>2945</v>
      </c>
      <c r="B1460" s="20">
        <v>44450</v>
      </c>
      <c r="C1460" s="21" t="s">
        <v>2966</v>
      </c>
      <c r="D1460" s="20" t="s">
        <v>2967</v>
      </c>
      <c r="E1460" s="29">
        <v>16.5</v>
      </c>
    </row>
    <row r="1461" spans="1:5" s="23" customFormat="1" ht="25.5">
      <c r="A1461" s="34" t="s">
        <v>2945</v>
      </c>
      <c r="B1461" s="20">
        <v>44449</v>
      </c>
      <c r="C1461" s="45" t="s">
        <v>2968</v>
      </c>
      <c r="D1461" s="20" t="s">
        <v>2967</v>
      </c>
      <c r="E1461" s="29">
        <v>15.5</v>
      </c>
    </row>
    <row r="1462" spans="1:5" s="26" customFormat="1" ht="12.75">
      <c r="A1462" s="36"/>
      <c r="B1462" s="75" t="s">
        <v>2969</v>
      </c>
      <c r="C1462" s="76"/>
      <c r="D1462" s="77"/>
      <c r="E1462" s="27">
        <f>SUM(E1460:E1461)</f>
        <v>32</v>
      </c>
    </row>
    <row r="1463" spans="1:5" s="23" customFormat="1" ht="38.25">
      <c r="A1463" s="34" t="s">
        <v>2945</v>
      </c>
      <c r="B1463" s="20">
        <v>43504</v>
      </c>
      <c r="C1463" s="21" t="s">
        <v>999</v>
      </c>
      <c r="D1463" s="20" t="s">
        <v>1000</v>
      </c>
      <c r="E1463" s="29">
        <v>5</v>
      </c>
    </row>
    <row r="1464" spans="1:5" s="23" customFormat="1" ht="25.5">
      <c r="A1464" s="34" t="s">
        <v>2945</v>
      </c>
      <c r="B1464" s="20">
        <v>43501</v>
      </c>
      <c r="C1464" s="21" t="s">
        <v>1001</v>
      </c>
      <c r="D1464" s="20" t="s">
        <v>1002</v>
      </c>
      <c r="E1464" s="29">
        <v>41.1</v>
      </c>
    </row>
    <row r="1465" spans="1:5" s="26" customFormat="1" ht="12.75">
      <c r="A1465" s="36"/>
      <c r="B1465" s="75" t="s">
        <v>1003</v>
      </c>
      <c r="C1465" s="76"/>
      <c r="D1465" s="77"/>
      <c r="E1465" s="27">
        <f>SUM(E1463:E1464)</f>
        <v>46.1</v>
      </c>
    </row>
    <row r="1466" spans="1:5" s="23" customFormat="1" ht="25.5">
      <c r="A1466" s="34" t="s">
        <v>2945</v>
      </c>
      <c r="B1466" s="20">
        <v>44370</v>
      </c>
      <c r="C1466" s="21" t="s">
        <v>1004</v>
      </c>
      <c r="D1466" s="20" t="s">
        <v>1005</v>
      </c>
      <c r="E1466" s="29">
        <v>1.25</v>
      </c>
    </row>
    <row r="1467" spans="1:5" s="26" customFormat="1" ht="12.75">
      <c r="A1467" s="36"/>
      <c r="B1467" s="75" t="s">
        <v>1006</v>
      </c>
      <c r="C1467" s="76"/>
      <c r="D1467" s="77"/>
      <c r="E1467" s="27">
        <f>SUM(E1466)</f>
        <v>1.25</v>
      </c>
    </row>
    <row r="1468" spans="1:5" s="23" customFormat="1" ht="12.75">
      <c r="A1468" s="34" t="s">
        <v>2945</v>
      </c>
      <c r="B1468" s="20">
        <v>43738</v>
      </c>
      <c r="C1468" s="21" t="s">
        <v>1007</v>
      </c>
      <c r="D1468" s="20" t="s">
        <v>1008</v>
      </c>
      <c r="E1468" s="29">
        <v>8</v>
      </c>
    </row>
    <row r="1469" spans="1:5" s="26" customFormat="1" ht="12.75">
      <c r="A1469" s="36"/>
      <c r="B1469" s="75" t="s">
        <v>1009</v>
      </c>
      <c r="C1469" s="76"/>
      <c r="D1469" s="77"/>
      <c r="E1469" s="27">
        <f>SUM(E1468)</f>
        <v>8</v>
      </c>
    </row>
    <row r="1470" spans="1:5" s="23" customFormat="1" ht="25.5">
      <c r="A1470" s="34" t="s">
        <v>2945</v>
      </c>
      <c r="B1470" s="20">
        <v>44298</v>
      </c>
      <c r="C1470" s="21" t="s">
        <v>1010</v>
      </c>
      <c r="D1470" s="20" t="s">
        <v>1011</v>
      </c>
      <c r="E1470" s="29">
        <v>2.9</v>
      </c>
    </row>
    <row r="1471" spans="1:5" s="23" customFormat="1" ht="12.75">
      <c r="A1471" s="34" t="s">
        <v>2945</v>
      </c>
      <c r="B1471" s="20">
        <v>44296</v>
      </c>
      <c r="C1471" s="21" t="s">
        <v>1012</v>
      </c>
      <c r="D1471" s="20" t="s">
        <v>1011</v>
      </c>
      <c r="E1471" s="29">
        <v>3.1</v>
      </c>
    </row>
    <row r="1472" spans="1:5" s="23" customFormat="1" ht="12.75">
      <c r="A1472" s="34" t="s">
        <v>2945</v>
      </c>
      <c r="B1472" s="20">
        <v>44295</v>
      </c>
      <c r="C1472" s="21" t="s">
        <v>1013</v>
      </c>
      <c r="D1472" s="20" t="s">
        <v>1011</v>
      </c>
      <c r="E1472" s="29">
        <v>6.78</v>
      </c>
    </row>
    <row r="1473" spans="1:5" s="23" customFormat="1" ht="25.5">
      <c r="A1473" s="34" t="s">
        <v>2945</v>
      </c>
      <c r="B1473" s="20">
        <v>44297</v>
      </c>
      <c r="C1473" s="21" t="s">
        <v>1014</v>
      </c>
      <c r="D1473" s="20" t="s">
        <v>1011</v>
      </c>
      <c r="E1473" s="29">
        <v>10.55</v>
      </c>
    </row>
    <row r="1474" spans="1:5" s="26" customFormat="1" ht="12.75">
      <c r="A1474" s="36"/>
      <c r="B1474" s="75" t="s">
        <v>1015</v>
      </c>
      <c r="C1474" s="76"/>
      <c r="D1474" s="77"/>
      <c r="E1474" s="27">
        <f>SUM(E1470:E1473)</f>
        <v>23.330000000000002</v>
      </c>
    </row>
    <row r="1475" spans="1:5" s="23" customFormat="1" ht="25.5">
      <c r="A1475" s="34" t="s">
        <v>2945</v>
      </c>
      <c r="B1475" s="20">
        <v>43819</v>
      </c>
      <c r="C1475" s="21" t="s">
        <v>1016</v>
      </c>
      <c r="D1475" s="20" t="s">
        <v>1017</v>
      </c>
      <c r="E1475" s="29">
        <v>2.14</v>
      </c>
    </row>
    <row r="1476" spans="1:5" s="23" customFormat="1" ht="25.5">
      <c r="A1476" s="34" t="s">
        <v>2945</v>
      </c>
      <c r="B1476" s="20">
        <v>43817</v>
      </c>
      <c r="C1476" s="21" t="s">
        <v>3131</v>
      </c>
      <c r="D1476" s="20" t="s">
        <v>1017</v>
      </c>
      <c r="E1476" s="29">
        <v>10.2</v>
      </c>
    </row>
    <row r="1477" spans="1:5" s="23" customFormat="1" ht="25.5">
      <c r="A1477" s="34" t="s">
        <v>2945</v>
      </c>
      <c r="B1477" s="20">
        <v>43818</v>
      </c>
      <c r="C1477" s="21" t="s">
        <v>3132</v>
      </c>
      <c r="D1477" s="20" t="s">
        <v>1017</v>
      </c>
      <c r="E1477" s="29">
        <v>14</v>
      </c>
    </row>
    <row r="1478" spans="1:5" s="26" customFormat="1" ht="12.75">
      <c r="A1478" s="36"/>
      <c r="B1478" s="75" t="s">
        <v>3133</v>
      </c>
      <c r="C1478" s="76"/>
      <c r="D1478" s="77"/>
      <c r="E1478" s="27">
        <f>SUM(E1475:E1477)</f>
        <v>26.34</v>
      </c>
    </row>
    <row r="1479" spans="1:5" s="23" customFormat="1" ht="12.75">
      <c r="A1479" s="34" t="s">
        <v>2945</v>
      </c>
      <c r="B1479" s="20">
        <v>44846</v>
      </c>
      <c r="C1479" s="21" t="s">
        <v>3134</v>
      </c>
      <c r="D1479" s="20" t="s">
        <v>3135</v>
      </c>
      <c r="E1479" s="29">
        <v>14.49</v>
      </c>
    </row>
    <row r="1480" spans="1:6" s="23" customFormat="1" ht="25.5">
      <c r="A1480" s="34" t="s">
        <v>2945</v>
      </c>
      <c r="B1480" s="20">
        <v>44844</v>
      </c>
      <c r="C1480" s="21" t="s">
        <v>3136</v>
      </c>
      <c r="D1480" s="20" t="s">
        <v>3135</v>
      </c>
      <c r="E1480" s="29">
        <v>16.7</v>
      </c>
      <c r="F1480" s="23" t="s">
        <v>1059</v>
      </c>
    </row>
    <row r="1481" spans="1:5" s="23" customFormat="1" ht="25.5">
      <c r="A1481" s="34" t="s">
        <v>2945</v>
      </c>
      <c r="B1481" s="20">
        <v>44923</v>
      </c>
      <c r="C1481" s="21" t="s">
        <v>3137</v>
      </c>
      <c r="D1481" s="20" t="s">
        <v>3138</v>
      </c>
      <c r="E1481" s="29">
        <v>30.9</v>
      </c>
    </row>
    <row r="1482" spans="1:5" s="26" customFormat="1" ht="12.75">
      <c r="A1482" s="36"/>
      <c r="B1482" s="75" t="s">
        <v>3139</v>
      </c>
      <c r="C1482" s="76"/>
      <c r="D1482" s="77"/>
      <c r="E1482" s="27">
        <f>SUM(E1479:E1481)</f>
        <v>62.089999999999996</v>
      </c>
    </row>
    <row r="1483" spans="1:5" s="23" customFormat="1" ht="25.5">
      <c r="A1483" s="34" t="s">
        <v>2945</v>
      </c>
      <c r="B1483" s="20">
        <v>43503</v>
      </c>
      <c r="C1483" s="21" t="s">
        <v>3140</v>
      </c>
      <c r="D1483" s="20" t="s">
        <v>3141</v>
      </c>
      <c r="E1483" s="29">
        <v>2.4</v>
      </c>
    </row>
    <row r="1484" spans="1:5" s="26" customFormat="1" ht="12.75">
      <c r="A1484" s="36"/>
      <c r="B1484" s="75" t="s">
        <v>3142</v>
      </c>
      <c r="C1484" s="76"/>
      <c r="D1484" s="77"/>
      <c r="E1484" s="27">
        <f>SUM(E1483)</f>
        <v>2.4</v>
      </c>
    </row>
    <row r="1485" spans="2:5" s="18" customFormat="1" ht="12.75">
      <c r="B1485" s="78" t="s">
        <v>3143</v>
      </c>
      <c r="C1485" s="79"/>
      <c r="D1485" s="80"/>
      <c r="E1485" s="27">
        <f>SUM(E1484,E1482,E1478,E1474,E1469,E1467,E1465,E1462,E1459,E1456,E1454,E1452,E1450)</f>
        <v>295.80999999999995</v>
      </c>
    </row>
    <row r="1486" spans="1:5" s="23" customFormat="1" ht="12.75">
      <c r="A1486" s="34" t="s">
        <v>1571</v>
      </c>
      <c r="B1486" s="20">
        <v>65150</v>
      </c>
      <c r="C1486" s="21" t="s">
        <v>3144</v>
      </c>
      <c r="D1486" s="20" t="s">
        <v>4211</v>
      </c>
      <c r="E1486" s="22">
        <v>22.3</v>
      </c>
    </row>
    <row r="1487" spans="1:5" s="23" customFormat="1" ht="12.75">
      <c r="A1487" s="34" t="s">
        <v>1571</v>
      </c>
      <c r="B1487" s="20">
        <v>64690</v>
      </c>
      <c r="C1487" s="21" t="s">
        <v>3145</v>
      </c>
      <c r="D1487" s="20" t="s">
        <v>4211</v>
      </c>
      <c r="E1487" s="22">
        <v>17.1</v>
      </c>
    </row>
    <row r="1488" spans="1:5" s="26" customFormat="1" ht="12.75">
      <c r="A1488" s="36"/>
      <c r="B1488" s="75" t="s">
        <v>4212</v>
      </c>
      <c r="C1488" s="76"/>
      <c r="D1488" s="77"/>
      <c r="E1488" s="25">
        <f>SUM(E1486:E1487)</f>
        <v>39.400000000000006</v>
      </c>
    </row>
    <row r="1489" spans="1:5" s="23" customFormat="1" ht="12.75">
      <c r="A1489" s="34" t="s">
        <v>1571</v>
      </c>
      <c r="B1489" s="20">
        <v>65700</v>
      </c>
      <c r="C1489" s="21" t="s">
        <v>3146</v>
      </c>
      <c r="D1489" s="20" t="s">
        <v>3147</v>
      </c>
      <c r="E1489" s="22">
        <v>3</v>
      </c>
    </row>
    <row r="1490" spans="1:5" s="23" customFormat="1" ht="25.5">
      <c r="A1490" s="34" t="s">
        <v>1571</v>
      </c>
      <c r="B1490" s="20">
        <v>65670</v>
      </c>
      <c r="C1490" s="21" t="s">
        <v>3148</v>
      </c>
      <c r="D1490" s="20" t="s">
        <v>3147</v>
      </c>
      <c r="E1490" s="22">
        <v>23.05</v>
      </c>
    </row>
    <row r="1491" spans="1:5" s="23" customFormat="1" ht="25.5">
      <c r="A1491" s="34" t="s">
        <v>1571</v>
      </c>
      <c r="B1491" s="20">
        <v>65710</v>
      </c>
      <c r="C1491" s="21" t="s">
        <v>3149</v>
      </c>
      <c r="D1491" s="20" t="s">
        <v>3147</v>
      </c>
      <c r="E1491" s="22">
        <v>12.45</v>
      </c>
    </row>
    <row r="1492" spans="1:5" s="23" customFormat="1" ht="25.5">
      <c r="A1492" s="34" t="s">
        <v>1571</v>
      </c>
      <c r="B1492" s="20">
        <v>65680</v>
      </c>
      <c r="C1492" s="21" t="s">
        <v>3150</v>
      </c>
      <c r="D1492" s="20" t="s">
        <v>3147</v>
      </c>
      <c r="E1492" s="22">
        <v>15.7</v>
      </c>
    </row>
    <row r="1493" spans="1:5" s="23" customFormat="1" ht="25.5">
      <c r="A1493" s="34" t="s">
        <v>1571</v>
      </c>
      <c r="B1493" s="20">
        <v>65760</v>
      </c>
      <c r="C1493" s="21" t="s">
        <v>3151</v>
      </c>
      <c r="D1493" s="20" t="s">
        <v>3152</v>
      </c>
      <c r="E1493" s="22">
        <v>15</v>
      </c>
    </row>
    <row r="1494" spans="1:5" s="26" customFormat="1" ht="12.75">
      <c r="A1494" s="36"/>
      <c r="B1494" s="75" t="s">
        <v>3153</v>
      </c>
      <c r="C1494" s="76"/>
      <c r="D1494" s="77"/>
      <c r="E1494" s="25">
        <f>SUM(E1489:E1493)</f>
        <v>69.2</v>
      </c>
    </row>
    <row r="1495" spans="1:5" s="23" customFormat="1" ht="25.5">
      <c r="A1495" s="34" t="s">
        <v>1571</v>
      </c>
      <c r="B1495" s="20">
        <v>66190</v>
      </c>
      <c r="C1495" s="21" t="s">
        <v>3154</v>
      </c>
      <c r="D1495" s="20" t="s">
        <v>3155</v>
      </c>
      <c r="E1495" s="22">
        <v>15</v>
      </c>
    </row>
    <row r="1496" spans="1:5" s="23" customFormat="1" ht="25.5">
      <c r="A1496" s="34" t="s">
        <v>1571</v>
      </c>
      <c r="B1496" s="20">
        <v>66195</v>
      </c>
      <c r="C1496" s="21" t="s">
        <v>3156</v>
      </c>
      <c r="D1496" s="20" t="s">
        <v>3155</v>
      </c>
      <c r="E1496" s="22">
        <v>15</v>
      </c>
    </row>
    <row r="1497" spans="1:5" s="23" customFormat="1" ht="25.5">
      <c r="A1497" s="34" t="s">
        <v>1571</v>
      </c>
      <c r="B1497" s="20">
        <v>66180</v>
      </c>
      <c r="C1497" s="21" t="s">
        <v>3157</v>
      </c>
      <c r="D1497" s="20" t="s">
        <v>3155</v>
      </c>
      <c r="E1497" s="22">
        <v>3.5</v>
      </c>
    </row>
    <row r="1498" spans="1:5" s="23" customFormat="1" ht="25.5">
      <c r="A1498" s="34" t="s">
        <v>1571</v>
      </c>
      <c r="B1498" s="20">
        <v>66200</v>
      </c>
      <c r="C1498" s="21" t="s">
        <v>3158</v>
      </c>
      <c r="D1498" s="20" t="s">
        <v>3155</v>
      </c>
      <c r="E1498" s="22">
        <v>3</v>
      </c>
    </row>
    <row r="1499" spans="1:5" s="23" customFormat="1" ht="25.5">
      <c r="A1499" s="34" t="s">
        <v>1571</v>
      </c>
      <c r="B1499" s="20">
        <v>66185</v>
      </c>
      <c r="C1499" s="21" t="s">
        <v>3159</v>
      </c>
      <c r="D1499" s="20" t="s">
        <v>3155</v>
      </c>
      <c r="E1499" s="22">
        <v>18</v>
      </c>
    </row>
    <row r="1500" spans="1:5" s="26" customFormat="1" ht="12.75">
      <c r="A1500" s="36"/>
      <c r="B1500" s="75" t="s">
        <v>3160</v>
      </c>
      <c r="C1500" s="76"/>
      <c r="D1500" s="77"/>
      <c r="E1500" s="25">
        <f>SUM(E1495:E1499)</f>
        <v>54.5</v>
      </c>
    </row>
    <row r="1501" spans="1:5" s="23" customFormat="1" ht="25.5">
      <c r="A1501" s="34" t="s">
        <v>1571</v>
      </c>
      <c r="B1501" s="20">
        <v>65820</v>
      </c>
      <c r="C1501" s="21" t="s">
        <v>3161</v>
      </c>
      <c r="D1501" s="20" t="s">
        <v>3162</v>
      </c>
      <c r="E1501" s="22">
        <v>10.7</v>
      </c>
    </row>
    <row r="1502" spans="1:5" s="23" customFormat="1" ht="25.5">
      <c r="A1502" s="34" t="s">
        <v>1571</v>
      </c>
      <c r="B1502" s="20">
        <v>65840</v>
      </c>
      <c r="C1502" s="21" t="s">
        <v>3163</v>
      </c>
      <c r="D1502" s="20" t="s">
        <v>3162</v>
      </c>
      <c r="E1502" s="22">
        <v>8</v>
      </c>
    </row>
    <row r="1503" spans="1:5" s="26" customFormat="1" ht="12.75">
      <c r="A1503" s="36"/>
      <c r="B1503" s="75" t="s">
        <v>3164</v>
      </c>
      <c r="C1503" s="76"/>
      <c r="D1503" s="77"/>
      <c r="E1503" s="25">
        <f>SUM(E1501:E1502)</f>
        <v>18.7</v>
      </c>
    </row>
    <row r="1504" spans="1:5" s="23" customFormat="1" ht="12.75">
      <c r="A1504" s="34" t="s">
        <v>1571</v>
      </c>
      <c r="B1504" s="20">
        <v>66830</v>
      </c>
      <c r="C1504" s="21" t="s">
        <v>3165</v>
      </c>
      <c r="D1504" s="20" t="s">
        <v>3166</v>
      </c>
      <c r="E1504" s="22">
        <v>3.2</v>
      </c>
    </row>
    <row r="1505" spans="1:5" s="23" customFormat="1" ht="25.5">
      <c r="A1505" s="34" t="s">
        <v>1571</v>
      </c>
      <c r="B1505" s="20">
        <v>66870</v>
      </c>
      <c r="C1505" s="21" t="s">
        <v>3167</v>
      </c>
      <c r="D1505" s="20" t="s">
        <v>3166</v>
      </c>
      <c r="E1505" s="22">
        <v>20</v>
      </c>
    </row>
    <row r="1506" spans="1:5" s="23" customFormat="1" ht="12.75">
      <c r="A1506" s="34" t="s">
        <v>1571</v>
      </c>
      <c r="B1506" s="20">
        <v>66920</v>
      </c>
      <c r="C1506" s="21" t="s">
        <v>3168</v>
      </c>
      <c r="D1506" s="20" t="s">
        <v>3166</v>
      </c>
      <c r="E1506" s="22">
        <v>8</v>
      </c>
    </row>
    <row r="1507" spans="1:5" s="26" customFormat="1" ht="12.75">
      <c r="A1507" s="36"/>
      <c r="B1507" s="75" t="s">
        <v>3169</v>
      </c>
      <c r="C1507" s="76"/>
      <c r="D1507" s="77"/>
      <c r="E1507" s="25">
        <f>SUM(E1504:E1506)</f>
        <v>31.2</v>
      </c>
    </row>
    <row r="1508" spans="1:5" s="23" customFormat="1" ht="12.75">
      <c r="A1508" s="34" t="s">
        <v>1571</v>
      </c>
      <c r="B1508" s="20">
        <v>66570</v>
      </c>
      <c r="C1508" s="21" t="s">
        <v>3170</v>
      </c>
      <c r="D1508" s="20" t="s">
        <v>3171</v>
      </c>
      <c r="E1508" s="22">
        <v>5</v>
      </c>
    </row>
    <row r="1509" spans="1:5" s="23" customFormat="1" ht="12.75">
      <c r="A1509" s="34" t="s">
        <v>1571</v>
      </c>
      <c r="B1509" s="20">
        <v>66515</v>
      </c>
      <c r="C1509" s="21" t="s">
        <v>3172</v>
      </c>
      <c r="D1509" s="20" t="s">
        <v>3171</v>
      </c>
      <c r="E1509" s="22">
        <v>14.9</v>
      </c>
    </row>
    <row r="1510" spans="1:5" s="23" customFormat="1" ht="12.75">
      <c r="A1510" s="34" t="s">
        <v>1571</v>
      </c>
      <c r="B1510" s="20">
        <v>66525</v>
      </c>
      <c r="C1510" s="21" t="s">
        <v>3173</v>
      </c>
      <c r="D1510" s="20" t="s">
        <v>3171</v>
      </c>
      <c r="E1510" s="22">
        <v>11</v>
      </c>
    </row>
    <row r="1511" spans="1:5" s="23" customFormat="1" ht="12.75">
      <c r="A1511" s="34" t="s">
        <v>1571</v>
      </c>
      <c r="B1511" s="20">
        <v>66520</v>
      </c>
      <c r="C1511" s="21" t="s">
        <v>3174</v>
      </c>
      <c r="D1511" s="20" t="s">
        <v>3171</v>
      </c>
      <c r="E1511" s="22">
        <v>8.2</v>
      </c>
    </row>
    <row r="1512" spans="1:5" s="26" customFormat="1" ht="12.75">
      <c r="A1512" s="36"/>
      <c r="B1512" s="75" t="s">
        <v>3175</v>
      </c>
      <c r="C1512" s="76"/>
      <c r="D1512" s="77"/>
      <c r="E1512" s="25">
        <f>SUM(E1508:E1511)</f>
        <v>39.099999999999994</v>
      </c>
    </row>
    <row r="1513" spans="1:5" s="23" customFormat="1" ht="25.5">
      <c r="A1513" s="34" t="s">
        <v>1571</v>
      </c>
      <c r="B1513" s="20">
        <v>66740</v>
      </c>
      <c r="C1513" s="21" t="s">
        <v>3176</v>
      </c>
      <c r="D1513" s="20" t="s">
        <v>3177</v>
      </c>
      <c r="E1513" s="22">
        <v>10.05</v>
      </c>
    </row>
    <row r="1514" spans="1:5" s="23" customFormat="1" ht="12.75">
      <c r="A1514" s="34" t="s">
        <v>1571</v>
      </c>
      <c r="B1514" s="20">
        <v>66745</v>
      </c>
      <c r="C1514" s="21" t="s">
        <v>3178</v>
      </c>
      <c r="D1514" s="20" t="s">
        <v>3177</v>
      </c>
      <c r="E1514" s="22">
        <v>19.5</v>
      </c>
    </row>
    <row r="1515" spans="1:5" s="23" customFormat="1" ht="25.5">
      <c r="A1515" s="34" t="s">
        <v>1571</v>
      </c>
      <c r="B1515" s="20">
        <v>66750</v>
      </c>
      <c r="C1515" s="21" t="s">
        <v>3179</v>
      </c>
      <c r="D1515" s="20" t="s">
        <v>3177</v>
      </c>
      <c r="E1515" s="22">
        <v>21.9</v>
      </c>
    </row>
    <row r="1516" spans="1:5" s="23" customFormat="1" ht="12.75">
      <c r="A1516" s="34" t="s">
        <v>1571</v>
      </c>
      <c r="B1516" s="20">
        <v>66770</v>
      </c>
      <c r="C1516" s="21" t="s">
        <v>3180</v>
      </c>
      <c r="D1516" s="20" t="s">
        <v>3177</v>
      </c>
      <c r="E1516" s="22">
        <v>7.6</v>
      </c>
    </row>
    <row r="1517" spans="1:5" s="23" customFormat="1" ht="12.75">
      <c r="A1517" s="34" t="s">
        <v>1571</v>
      </c>
      <c r="B1517" s="20">
        <v>66748</v>
      </c>
      <c r="C1517" s="21" t="s">
        <v>3181</v>
      </c>
      <c r="D1517" s="20" t="s">
        <v>3177</v>
      </c>
      <c r="E1517" s="22">
        <v>5.05</v>
      </c>
    </row>
    <row r="1518" spans="1:5" s="23" customFormat="1" ht="12.75">
      <c r="A1518" s="34" t="s">
        <v>1571</v>
      </c>
      <c r="B1518" s="20">
        <v>66735</v>
      </c>
      <c r="C1518" s="21" t="s">
        <v>3182</v>
      </c>
      <c r="D1518" s="20" t="s">
        <v>3177</v>
      </c>
      <c r="E1518" s="22">
        <v>39.8</v>
      </c>
    </row>
    <row r="1519" spans="1:5" s="23" customFormat="1" ht="12.75">
      <c r="A1519" s="34" t="s">
        <v>1571</v>
      </c>
      <c r="B1519" s="20">
        <v>66749</v>
      </c>
      <c r="C1519" s="21" t="s">
        <v>3183</v>
      </c>
      <c r="D1519" s="20" t="s">
        <v>3177</v>
      </c>
      <c r="E1519" s="22">
        <v>14</v>
      </c>
    </row>
    <row r="1520" spans="1:5" s="23" customFormat="1" ht="12.75">
      <c r="A1520" s="34" t="s">
        <v>1571</v>
      </c>
      <c r="B1520" s="20">
        <v>66741</v>
      </c>
      <c r="C1520" s="21" t="s">
        <v>3184</v>
      </c>
      <c r="D1520" s="20" t="s">
        <v>3177</v>
      </c>
      <c r="E1520" s="22">
        <v>3.2</v>
      </c>
    </row>
    <row r="1521" spans="1:5" s="23" customFormat="1" ht="12.75">
      <c r="A1521" s="34" t="s">
        <v>1571</v>
      </c>
      <c r="B1521" s="20">
        <v>66738</v>
      </c>
      <c r="C1521" s="21" t="s">
        <v>3185</v>
      </c>
      <c r="D1521" s="20" t="s">
        <v>3177</v>
      </c>
      <c r="E1521" s="22">
        <v>4.2</v>
      </c>
    </row>
    <row r="1522" spans="1:5" s="26" customFormat="1" ht="12.75">
      <c r="A1522" s="36"/>
      <c r="B1522" s="75" t="s">
        <v>3186</v>
      </c>
      <c r="C1522" s="76"/>
      <c r="D1522" s="77"/>
      <c r="E1522" s="25">
        <f>SUM(E1513:E1521)</f>
        <v>125.30000000000001</v>
      </c>
    </row>
    <row r="1523" spans="1:5" s="23" customFormat="1" ht="25.5">
      <c r="A1523" s="34" t="s">
        <v>1571</v>
      </c>
      <c r="B1523" s="20">
        <v>66100</v>
      </c>
      <c r="C1523" s="21" t="s">
        <v>3187</v>
      </c>
      <c r="D1523" s="20" t="s">
        <v>3407</v>
      </c>
      <c r="E1523" s="22">
        <v>18.9</v>
      </c>
    </row>
    <row r="1524" spans="1:5" s="26" customFormat="1" ht="12.75">
      <c r="A1524" s="36"/>
      <c r="B1524" s="75" t="s">
        <v>3188</v>
      </c>
      <c r="C1524" s="76"/>
      <c r="D1524" s="77"/>
      <c r="E1524" s="25">
        <f>SUM(E1523)</f>
        <v>18.9</v>
      </c>
    </row>
    <row r="1525" spans="1:5" s="23" customFormat="1" ht="12.75">
      <c r="A1525" s="34" t="s">
        <v>1571</v>
      </c>
      <c r="B1525" s="20">
        <v>67350</v>
      </c>
      <c r="C1525" s="21" t="s">
        <v>3189</v>
      </c>
      <c r="D1525" s="20" t="s">
        <v>3190</v>
      </c>
      <c r="E1525" s="22">
        <v>11</v>
      </c>
    </row>
    <row r="1526" spans="1:5" s="23" customFormat="1" ht="12.75">
      <c r="A1526" s="34" t="s">
        <v>1571</v>
      </c>
      <c r="B1526" s="37">
        <v>67355</v>
      </c>
      <c r="C1526" s="19" t="s">
        <v>3191</v>
      </c>
      <c r="D1526" s="37" t="s">
        <v>3190</v>
      </c>
      <c r="E1526" s="28">
        <v>3.2</v>
      </c>
    </row>
    <row r="1527" spans="1:5" s="26" customFormat="1" ht="12.75">
      <c r="A1527" s="36"/>
      <c r="B1527" s="75" t="s">
        <v>3192</v>
      </c>
      <c r="C1527" s="76"/>
      <c r="D1527" s="77"/>
      <c r="E1527" s="25">
        <f>SUM(E1525:E1526)</f>
        <v>14.2</v>
      </c>
    </row>
    <row r="1528" spans="1:5" s="23" customFormat="1" ht="25.5">
      <c r="A1528" s="34" t="s">
        <v>1571</v>
      </c>
      <c r="B1528" s="20">
        <v>64640</v>
      </c>
      <c r="C1528" s="21" t="s">
        <v>3193</v>
      </c>
      <c r="D1528" s="20" t="s">
        <v>3194</v>
      </c>
      <c r="E1528" s="22">
        <v>27.6</v>
      </c>
    </row>
    <row r="1529" spans="1:5" s="23" customFormat="1" ht="12.75">
      <c r="A1529" s="34" t="s">
        <v>1571</v>
      </c>
      <c r="B1529" s="20">
        <v>64740</v>
      </c>
      <c r="C1529" s="21" t="s">
        <v>3195</v>
      </c>
      <c r="D1529" s="20" t="s">
        <v>3194</v>
      </c>
      <c r="E1529" s="22">
        <v>10.9</v>
      </c>
    </row>
    <row r="1530" spans="1:5" s="18" customFormat="1" ht="12.75">
      <c r="A1530" s="32"/>
      <c r="B1530" s="75" t="s">
        <v>3196</v>
      </c>
      <c r="C1530" s="76"/>
      <c r="D1530" s="77"/>
      <c r="E1530" s="25">
        <f>SUM(E1528:E1529)</f>
        <v>38.5</v>
      </c>
    </row>
    <row r="1531" spans="1:5" s="23" customFormat="1" ht="25.5">
      <c r="A1531" s="34" t="s">
        <v>1571</v>
      </c>
      <c r="B1531" s="20">
        <v>65375</v>
      </c>
      <c r="C1531" s="21" t="s">
        <v>3197</v>
      </c>
      <c r="D1531" s="20" t="s">
        <v>3198</v>
      </c>
      <c r="E1531" s="22">
        <v>26.1</v>
      </c>
    </row>
    <row r="1532" spans="1:5" s="23" customFormat="1" ht="25.5">
      <c r="A1532" s="34" t="s">
        <v>1571</v>
      </c>
      <c r="B1532" s="20">
        <v>65350</v>
      </c>
      <c r="C1532" s="21" t="s">
        <v>3199</v>
      </c>
      <c r="D1532" s="20" t="s">
        <v>3198</v>
      </c>
      <c r="E1532" s="22">
        <v>18.45</v>
      </c>
    </row>
    <row r="1533" spans="1:5" s="23" customFormat="1" ht="12.75">
      <c r="A1533" s="34" t="s">
        <v>1571</v>
      </c>
      <c r="B1533" s="20">
        <v>65380</v>
      </c>
      <c r="C1533" s="21" t="s">
        <v>664</v>
      </c>
      <c r="D1533" s="20" t="s">
        <v>3198</v>
      </c>
      <c r="E1533" s="22">
        <v>9.85</v>
      </c>
    </row>
    <row r="1534" spans="1:5" s="23" customFormat="1" ht="12.75">
      <c r="A1534" s="34" t="s">
        <v>1571</v>
      </c>
      <c r="B1534" s="20">
        <v>65370</v>
      </c>
      <c r="C1534" s="21" t="s">
        <v>665</v>
      </c>
      <c r="D1534" s="20" t="s">
        <v>3198</v>
      </c>
      <c r="E1534" s="22">
        <v>34.3</v>
      </c>
    </row>
    <row r="1535" spans="1:5" s="23" customFormat="1" ht="12.75">
      <c r="A1535" s="34" t="s">
        <v>1571</v>
      </c>
      <c r="B1535" s="20">
        <v>65330</v>
      </c>
      <c r="C1535" s="21" t="s">
        <v>666</v>
      </c>
      <c r="D1535" s="20" t="s">
        <v>3198</v>
      </c>
      <c r="E1535" s="22">
        <v>27.75</v>
      </c>
    </row>
    <row r="1536" spans="1:5" s="23" customFormat="1" ht="12.75">
      <c r="A1536" s="34" t="s">
        <v>1571</v>
      </c>
      <c r="B1536" s="20">
        <v>65345</v>
      </c>
      <c r="C1536" s="21" t="s">
        <v>667</v>
      </c>
      <c r="D1536" s="20" t="s">
        <v>668</v>
      </c>
      <c r="E1536" s="22">
        <v>21.6</v>
      </c>
    </row>
    <row r="1537" spans="1:5" s="23" customFormat="1" ht="25.5">
      <c r="A1537" s="34" t="s">
        <v>1571</v>
      </c>
      <c r="B1537" s="20">
        <v>64900</v>
      </c>
      <c r="C1537" s="21" t="s">
        <v>669</v>
      </c>
      <c r="D1537" s="20" t="s">
        <v>670</v>
      </c>
      <c r="E1537" s="22">
        <v>78.2</v>
      </c>
    </row>
    <row r="1538" spans="1:5" s="26" customFormat="1" ht="12.75">
      <c r="A1538" s="36"/>
      <c r="B1538" s="75" t="s">
        <v>671</v>
      </c>
      <c r="C1538" s="76"/>
      <c r="D1538" s="77"/>
      <c r="E1538" s="25">
        <f>SUM(E1531:E1537)</f>
        <v>216.25</v>
      </c>
    </row>
    <row r="1539" spans="1:5" s="23" customFormat="1" ht="25.5">
      <c r="A1539" s="34" t="s">
        <v>1571</v>
      </c>
      <c r="B1539" s="20">
        <v>66610</v>
      </c>
      <c r="C1539" s="21" t="s">
        <v>672</v>
      </c>
      <c r="D1539" s="20" t="s">
        <v>673</v>
      </c>
      <c r="E1539" s="22">
        <v>7.2</v>
      </c>
    </row>
    <row r="1540" spans="1:5" s="23" customFormat="1" ht="25.5">
      <c r="A1540" s="34" t="s">
        <v>1571</v>
      </c>
      <c r="B1540" s="20">
        <v>66680</v>
      </c>
      <c r="C1540" s="21" t="s">
        <v>674</v>
      </c>
      <c r="D1540" s="20" t="s">
        <v>673</v>
      </c>
      <c r="E1540" s="22">
        <v>8.8</v>
      </c>
    </row>
    <row r="1541" spans="1:5" s="23" customFormat="1" ht="12.75">
      <c r="A1541" s="34" t="s">
        <v>1571</v>
      </c>
      <c r="B1541" s="20">
        <v>66675</v>
      </c>
      <c r="C1541" s="21" t="s">
        <v>675</v>
      </c>
      <c r="D1541" s="20" t="s">
        <v>673</v>
      </c>
      <c r="E1541" s="22">
        <v>27.9</v>
      </c>
    </row>
    <row r="1542" spans="1:5" s="23" customFormat="1" ht="12.75">
      <c r="A1542" s="34" t="s">
        <v>1571</v>
      </c>
      <c r="B1542" s="20">
        <v>66660</v>
      </c>
      <c r="C1542" s="21" t="s">
        <v>676</v>
      </c>
      <c r="D1542" s="20" t="s">
        <v>677</v>
      </c>
      <c r="E1542" s="22">
        <v>6.2</v>
      </c>
    </row>
    <row r="1543" spans="1:5" s="26" customFormat="1" ht="12.75">
      <c r="A1543" s="36"/>
      <c r="B1543" s="75" t="s">
        <v>678</v>
      </c>
      <c r="C1543" s="76"/>
      <c r="D1543" s="77"/>
      <c r="E1543" s="25">
        <f>SUM(E1539:E1542)</f>
        <v>50.1</v>
      </c>
    </row>
    <row r="1544" spans="1:5" s="23" customFormat="1" ht="25.5">
      <c r="A1544" s="34" t="s">
        <v>1571</v>
      </c>
      <c r="B1544" s="20">
        <v>64680</v>
      </c>
      <c r="C1544" s="21" t="s">
        <v>679</v>
      </c>
      <c r="D1544" s="20" t="s">
        <v>680</v>
      </c>
      <c r="E1544" s="22">
        <v>48.4</v>
      </c>
    </row>
    <row r="1545" spans="1:5" s="26" customFormat="1" ht="12.75">
      <c r="A1545" s="36"/>
      <c r="B1545" s="75" t="s">
        <v>681</v>
      </c>
      <c r="C1545" s="76"/>
      <c r="D1545" s="77"/>
      <c r="E1545" s="25">
        <f>SUM(E1544)</f>
        <v>48.4</v>
      </c>
    </row>
    <row r="1546" spans="1:5" s="23" customFormat="1" ht="25.5">
      <c r="A1546" s="34" t="s">
        <v>1571</v>
      </c>
      <c r="B1546" s="20">
        <v>66320</v>
      </c>
      <c r="C1546" s="21" t="s">
        <v>682</v>
      </c>
      <c r="D1546" s="20" t="s">
        <v>683</v>
      </c>
      <c r="E1546" s="22">
        <v>7.9</v>
      </c>
    </row>
    <row r="1547" spans="1:5" s="23" customFormat="1" ht="12.75">
      <c r="A1547" s="34"/>
      <c r="B1547" s="75" t="s">
        <v>684</v>
      </c>
      <c r="C1547" s="76"/>
      <c r="D1547" s="77"/>
      <c r="E1547" s="25">
        <f>SUM(E1546)</f>
        <v>7.9</v>
      </c>
    </row>
    <row r="1548" spans="1:5" s="23" customFormat="1" ht="25.5">
      <c r="A1548" s="34" t="s">
        <v>1571</v>
      </c>
      <c r="B1548" s="20">
        <v>64755</v>
      </c>
      <c r="C1548" s="21" t="s">
        <v>685</v>
      </c>
      <c r="D1548" s="20" t="s">
        <v>686</v>
      </c>
      <c r="E1548" s="22">
        <v>3</v>
      </c>
    </row>
    <row r="1549" spans="1:5" s="23" customFormat="1" ht="25.5">
      <c r="A1549" s="34" t="s">
        <v>1571</v>
      </c>
      <c r="B1549" s="20">
        <v>64745</v>
      </c>
      <c r="C1549" s="21" t="s">
        <v>3408</v>
      </c>
      <c r="D1549" s="20" t="s">
        <v>686</v>
      </c>
      <c r="E1549" s="22">
        <v>14.3</v>
      </c>
    </row>
    <row r="1550" spans="1:5" s="23" customFormat="1" ht="25.5">
      <c r="A1550" s="34" t="s">
        <v>1571</v>
      </c>
      <c r="B1550" s="20">
        <v>64770</v>
      </c>
      <c r="C1550" s="21" t="s">
        <v>3409</v>
      </c>
      <c r="D1550" s="20" t="s">
        <v>686</v>
      </c>
      <c r="E1550" s="22">
        <v>24.7</v>
      </c>
    </row>
    <row r="1551" spans="1:5" s="23" customFormat="1" ht="25.5">
      <c r="A1551" s="34" t="s">
        <v>1571</v>
      </c>
      <c r="B1551" s="20">
        <v>64735</v>
      </c>
      <c r="C1551" s="21" t="s">
        <v>3410</v>
      </c>
      <c r="D1551" s="20" t="s">
        <v>686</v>
      </c>
      <c r="E1551" s="22">
        <v>25.4</v>
      </c>
    </row>
    <row r="1552" spans="1:5" s="23" customFormat="1" ht="25.5">
      <c r="A1552" s="34" t="s">
        <v>1571</v>
      </c>
      <c r="B1552" s="20">
        <v>64760</v>
      </c>
      <c r="C1552" s="21" t="s">
        <v>3411</v>
      </c>
      <c r="D1552" s="20" t="s">
        <v>686</v>
      </c>
      <c r="E1552" s="22">
        <v>7.4</v>
      </c>
    </row>
    <row r="1553" spans="1:5" s="23" customFormat="1" ht="25.5">
      <c r="A1553" s="34" t="s">
        <v>1571</v>
      </c>
      <c r="B1553" s="20">
        <v>64750</v>
      </c>
      <c r="C1553" s="21" t="s">
        <v>3412</v>
      </c>
      <c r="D1553" s="20" t="s">
        <v>686</v>
      </c>
      <c r="E1553" s="22">
        <v>19.3</v>
      </c>
    </row>
    <row r="1554" spans="1:5" s="26" customFormat="1" ht="12.75">
      <c r="A1554" s="36"/>
      <c r="B1554" s="75" t="s">
        <v>3413</v>
      </c>
      <c r="C1554" s="76"/>
      <c r="D1554" s="77"/>
      <c r="E1554" s="25">
        <f>SUM(E1548:E1553)</f>
        <v>94.10000000000001</v>
      </c>
    </row>
    <row r="1555" spans="1:5" s="23" customFormat="1" ht="12.75">
      <c r="A1555" s="34" t="s">
        <v>1571</v>
      </c>
      <c r="B1555" s="20">
        <v>67180</v>
      </c>
      <c r="C1555" s="21" t="s">
        <v>3414</v>
      </c>
      <c r="D1555" s="20" t="s">
        <v>3415</v>
      </c>
      <c r="E1555" s="22">
        <v>1</v>
      </c>
    </row>
    <row r="1556" spans="1:5" s="23" customFormat="1" ht="12.75">
      <c r="A1556" s="34" t="s">
        <v>1571</v>
      </c>
      <c r="B1556" s="20">
        <v>67200</v>
      </c>
      <c r="C1556" s="21" t="s">
        <v>3416</v>
      </c>
      <c r="D1556" s="20" t="s">
        <v>3415</v>
      </c>
      <c r="E1556" s="22">
        <v>2.8</v>
      </c>
    </row>
    <row r="1557" spans="1:5" s="23" customFormat="1" ht="12.75">
      <c r="A1557" s="34" t="s">
        <v>1571</v>
      </c>
      <c r="B1557" s="37">
        <v>67185</v>
      </c>
      <c r="C1557" s="19" t="s">
        <v>3417</v>
      </c>
      <c r="D1557" s="37" t="s">
        <v>3415</v>
      </c>
      <c r="E1557" s="28">
        <v>6</v>
      </c>
    </row>
    <row r="1558" spans="1:5" s="23" customFormat="1" ht="12.75">
      <c r="A1558" s="34" t="s">
        <v>1571</v>
      </c>
      <c r="B1558" s="20">
        <v>67190</v>
      </c>
      <c r="C1558" s="21" t="s">
        <v>3418</v>
      </c>
      <c r="D1558" s="20" t="s">
        <v>3415</v>
      </c>
      <c r="E1558" s="22">
        <v>14.4</v>
      </c>
    </row>
    <row r="1559" spans="1:5" s="26" customFormat="1" ht="12.75">
      <c r="A1559" s="36"/>
      <c r="B1559" s="75" t="s">
        <v>3419</v>
      </c>
      <c r="C1559" s="76"/>
      <c r="D1559" s="77"/>
      <c r="E1559" s="25">
        <f>SUM(E1555:E1558)</f>
        <v>24.200000000000003</v>
      </c>
    </row>
    <row r="1560" spans="1:5" s="23" customFormat="1" ht="12.75">
      <c r="A1560" s="34" t="s">
        <v>1571</v>
      </c>
      <c r="B1560" s="20">
        <v>65980</v>
      </c>
      <c r="C1560" s="21" t="s">
        <v>3420</v>
      </c>
      <c r="D1560" s="20" t="s">
        <v>3421</v>
      </c>
      <c r="E1560" s="22">
        <v>11</v>
      </c>
    </row>
    <row r="1561" spans="1:5" s="23" customFormat="1" ht="12.75">
      <c r="A1561" s="34" t="s">
        <v>1571</v>
      </c>
      <c r="B1561" s="20">
        <v>65935</v>
      </c>
      <c r="C1561" s="21" t="s">
        <v>3422</v>
      </c>
      <c r="D1561" s="20" t="s">
        <v>3421</v>
      </c>
      <c r="E1561" s="22">
        <v>3.85</v>
      </c>
    </row>
    <row r="1562" spans="1:5" s="23" customFormat="1" ht="12.75">
      <c r="A1562" s="34" t="s">
        <v>1571</v>
      </c>
      <c r="B1562" s="20">
        <v>65955</v>
      </c>
      <c r="C1562" s="21" t="s">
        <v>3423</v>
      </c>
      <c r="D1562" s="20" t="s">
        <v>3421</v>
      </c>
      <c r="E1562" s="22">
        <v>9.8</v>
      </c>
    </row>
    <row r="1563" spans="1:5" s="23" customFormat="1" ht="12.75">
      <c r="A1563" s="34" t="s">
        <v>1571</v>
      </c>
      <c r="B1563" s="20">
        <v>65990</v>
      </c>
      <c r="C1563" s="21" t="s">
        <v>3424</v>
      </c>
      <c r="D1563" s="20" t="s">
        <v>3421</v>
      </c>
      <c r="E1563" s="22">
        <v>19.4</v>
      </c>
    </row>
    <row r="1564" spans="1:5" s="23" customFormat="1" ht="12.75">
      <c r="A1564" s="34" t="s">
        <v>1571</v>
      </c>
      <c r="B1564" s="20">
        <v>65930</v>
      </c>
      <c r="C1564" s="21" t="s">
        <v>3425</v>
      </c>
      <c r="D1564" s="20" t="s">
        <v>3421</v>
      </c>
      <c r="E1564" s="22">
        <v>4.75</v>
      </c>
    </row>
    <row r="1565" spans="1:5" s="23" customFormat="1" ht="25.5">
      <c r="A1565" s="34" t="s">
        <v>1571</v>
      </c>
      <c r="B1565" s="20">
        <v>65800</v>
      </c>
      <c r="C1565" s="21" t="s">
        <v>3426</v>
      </c>
      <c r="D1565" s="20" t="s">
        <v>3427</v>
      </c>
      <c r="E1565" s="22">
        <v>5</v>
      </c>
    </row>
    <row r="1566" spans="1:5" s="23" customFormat="1" ht="25.5">
      <c r="A1566" s="34" t="s">
        <v>1571</v>
      </c>
      <c r="B1566" s="20">
        <v>65970</v>
      </c>
      <c r="C1566" s="21" t="s">
        <v>3428</v>
      </c>
      <c r="D1566" s="20" t="s">
        <v>3429</v>
      </c>
      <c r="E1566" s="22">
        <v>11.4</v>
      </c>
    </row>
    <row r="1567" spans="1:5" s="26" customFormat="1" ht="12.75">
      <c r="A1567" s="36"/>
      <c r="B1567" s="75" t="s">
        <v>3430</v>
      </c>
      <c r="C1567" s="76"/>
      <c r="D1567" s="77"/>
      <c r="E1567" s="25">
        <f>SUM(E1560:E1566)</f>
        <v>65.2</v>
      </c>
    </row>
    <row r="1568" spans="1:5" s="23" customFormat="1" ht="25.5">
      <c r="A1568" s="34" t="s">
        <v>1571</v>
      </c>
      <c r="B1568" s="20">
        <v>66960</v>
      </c>
      <c r="C1568" s="21" t="s">
        <v>3431</v>
      </c>
      <c r="D1568" s="20" t="s">
        <v>3432</v>
      </c>
      <c r="E1568" s="22">
        <v>13.7</v>
      </c>
    </row>
    <row r="1569" spans="1:5" s="23" customFormat="1" ht="25.5">
      <c r="A1569" s="34" t="s">
        <v>1571</v>
      </c>
      <c r="B1569" s="20">
        <v>66980</v>
      </c>
      <c r="C1569" s="21" t="s">
        <v>3433</v>
      </c>
      <c r="D1569" s="20" t="s">
        <v>3432</v>
      </c>
      <c r="E1569" s="22">
        <v>5.2</v>
      </c>
    </row>
    <row r="1570" spans="1:5" s="23" customFormat="1" ht="25.5">
      <c r="A1570" s="34" t="s">
        <v>1571</v>
      </c>
      <c r="B1570" s="20">
        <v>66995</v>
      </c>
      <c r="C1570" s="21" t="s">
        <v>3434</v>
      </c>
      <c r="D1570" s="20" t="s">
        <v>3432</v>
      </c>
      <c r="E1570" s="22">
        <v>6</v>
      </c>
    </row>
    <row r="1571" spans="1:5" s="23" customFormat="1" ht="25.5">
      <c r="A1571" s="34" t="s">
        <v>1571</v>
      </c>
      <c r="B1571" s="20">
        <v>67000</v>
      </c>
      <c r="C1571" s="21" t="s">
        <v>3435</v>
      </c>
      <c r="D1571" s="20" t="s">
        <v>3432</v>
      </c>
      <c r="E1571" s="22">
        <v>10.2</v>
      </c>
    </row>
    <row r="1572" spans="1:5" s="23" customFormat="1" ht="25.5">
      <c r="A1572" s="34" t="s">
        <v>1571</v>
      </c>
      <c r="B1572" s="20">
        <v>67015</v>
      </c>
      <c r="C1572" s="21" t="s">
        <v>3436</v>
      </c>
      <c r="D1572" s="20" t="s">
        <v>3432</v>
      </c>
      <c r="E1572" s="22">
        <v>1.7</v>
      </c>
    </row>
    <row r="1573" spans="1:5" s="23" customFormat="1" ht="25.5">
      <c r="A1573" s="34" t="s">
        <v>1571</v>
      </c>
      <c r="B1573" s="20">
        <v>67020</v>
      </c>
      <c r="C1573" s="21" t="s">
        <v>3437</v>
      </c>
      <c r="D1573" s="20" t="s">
        <v>3432</v>
      </c>
      <c r="E1573" s="22">
        <v>10.5</v>
      </c>
    </row>
    <row r="1574" spans="1:5" s="23" customFormat="1" ht="25.5">
      <c r="A1574" s="34" t="s">
        <v>1571</v>
      </c>
      <c r="B1574" s="20">
        <v>67030</v>
      </c>
      <c r="C1574" s="21" t="s">
        <v>3438</v>
      </c>
      <c r="D1574" s="20" t="s">
        <v>3432</v>
      </c>
      <c r="E1574" s="22">
        <v>1.2</v>
      </c>
    </row>
    <row r="1575" spans="1:5" s="23" customFormat="1" ht="25.5">
      <c r="A1575" s="34" t="s">
        <v>1571</v>
      </c>
      <c r="B1575" s="20">
        <v>67035</v>
      </c>
      <c r="C1575" s="21" t="s">
        <v>3439</v>
      </c>
      <c r="D1575" s="20" t="s">
        <v>3432</v>
      </c>
      <c r="E1575" s="22">
        <v>10.65</v>
      </c>
    </row>
    <row r="1576" spans="1:5" s="23" customFormat="1" ht="25.5">
      <c r="A1576" s="34" t="s">
        <v>1571</v>
      </c>
      <c r="B1576" s="20">
        <v>67040</v>
      </c>
      <c r="C1576" s="21" t="s">
        <v>3440</v>
      </c>
      <c r="D1576" s="20" t="s">
        <v>3432</v>
      </c>
      <c r="E1576" s="22">
        <v>6</v>
      </c>
    </row>
    <row r="1577" spans="1:5" s="26" customFormat="1" ht="12.75">
      <c r="A1577" s="36"/>
      <c r="B1577" s="75" t="s">
        <v>3441</v>
      </c>
      <c r="C1577" s="76"/>
      <c r="D1577" s="77"/>
      <c r="E1577" s="25">
        <f>SUM(E1568:E1576)</f>
        <v>65.15</v>
      </c>
    </row>
    <row r="1578" spans="1:5" s="23" customFormat="1" ht="12.75">
      <c r="A1578" s="34" t="s">
        <v>1571</v>
      </c>
      <c r="B1578" s="20">
        <v>67475</v>
      </c>
      <c r="C1578" s="21" t="s">
        <v>3442</v>
      </c>
      <c r="D1578" s="20" t="s">
        <v>3443</v>
      </c>
      <c r="E1578" s="22">
        <v>2</v>
      </c>
    </row>
    <row r="1579" spans="1:5" s="23" customFormat="1" ht="12.75">
      <c r="A1579" s="34" t="s">
        <v>1571</v>
      </c>
      <c r="B1579" s="20">
        <v>67470</v>
      </c>
      <c r="C1579" s="21" t="s">
        <v>3444</v>
      </c>
      <c r="D1579" s="20" t="s">
        <v>3443</v>
      </c>
      <c r="E1579" s="22">
        <v>2.9</v>
      </c>
    </row>
    <row r="1580" spans="1:5" s="23" customFormat="1" ht="12.75">
      <c r="A1580" s="34" t="s">
        <v>1571</v>
      </c>
      <c r="B1580" s="20">
        <v>67410</v>
      </c>
      <c r="C1580" s="21" t="s">
        <v>3445</v>
      </c>
      <c r="D1580" s="20" t="s">
        <v>3446</v>
      </c>
      <c r="E1580" s="22">
        <v>2.1</v>
      </c>
    </row>
    <row r="1581" spans="1:5" s="26" customFormat="1" ht="12.75">
      <c r="A1581" s="36"/>
      <c r="B1581" s="75" t="s">
        <v>3447</v>
      </c>
      <c r="C1581" s="76"/>
      <c r="D1581" s="77"/>
      <c r="E1581" s="25">
        <f>SUM(E1578:E1580)</f>
        <v>7</v>
      </c>
    </row>
    <row r="1582" spans="1:5" s="23" customFormat="1" ht="12.75">
      <c r="A1582" s="34" t="s">
        <v>1571</v>
      </c>
      <c r="B1582" s="20">
        <v>66742</v>
      </c>
      <c r="C1582" s="21" t="s">
        <v>3448</v>
      </c>
      <c r="D1582" s="20" t="s">
        <v>1226</v>
      </c>
      <c r="E1582" s="22">
        <v>2.55</v>
      </c>
    </row>
    <row r="1583" spans="1:5" s="23" customFormat="1" ht="25.5">
      <c r="A1583" s="34" t="s">
        <v>1571</v>
      </c>
      <c r="B1583" s="20">
        <v>66750</v>
      </c>
      <c r="C1583" s="21" t="s">
        <v>1227</v>
      </c>
      <c r="D1583" s="20" t="s">
        <v>1226</v>
      </c>
      <c r="E1583" s="22"/>
    </row>
    <row r="1584" spans="1:5" s="26" customFormat="1" ht="12.75">
      <c r="A1584" s="36"/>
      <c r="B1584" s="75" t="s">
        <v>1228</v>
      </c>
      <c r="C1584" s="76"/>
      <c r="D1584" s="77"/>
      <c r="E1584" s="25">
        <f>SUM(E1582)</f>
        <v>2.55</v>
      </c>
    </row>
    <row r="1585" spans="1:5" s="23" customFormat="1" ht="25.5">
      <c r="A1585" s="34" t="s">
        <v>1571</v>
      </c>
      <c r="B1585" s="20">
        <v>65600</v>
      </c>
      <c r="C1585" s="21" t="s">
        <v>1229</v>
      </c>
      <c r="D1585" s="20" t="s">
        <v>1230</v>
      </c>
      <c r="E1585" s="22">
        <v>12</v>
      </c>
    </row>
    <row r="1586" spans="1:5" s="23" customFormat="1" ht="25.5">
      <c r="A1586" s="34" t="s">
        <v>1571</v>
      </c>
      <c r="B1586" s="20">
        <v>65630</v>
      </c>
      <c r="C1586" s="21" t="s">
        <v>1231</v>
      </c>
      <c r="D1586" s="20" t="s">
        <v>1230</v>
      </c>
      <c r="E1586" s="22">
        <v>11.3</v>
      </c>
    </row>
    <row r="1587" spans="1:5" s="23" customFormat="1" ht="12.75">
      <c r="A1587" s="34" t="s">
        <v>1571</v>
      </c>
      <c r="B1587" s="20">
        <v>65590</v>
      </c>
      <c r="C1587" s="21" t="s">
        <v>1232</v>
      </c>
      <c r="D1587" s="20" t="s">
        <v>1230</v>
      </c>
      <c r="E1587" s="22">
        <v>16.6</v>
      </c>
    </row>
    <row r="1588" spans="1:5" s="26" customFormat="1" ht="12.75">
      <c r="A1588" s="36"/>
      <c r="B1588" s="75" t="s">
        <v>1233</v>
      </c>
      <c r="C1588" s="76"/>
      <c r="D1588" s="77"/>
      <c r="E1588" s="25">
        <f>SUM(E1585:E1587)</f>
        <v>39.900000000000006</v>
      </c>
    </row>
    <row r="1589" spans="1:5" s="23" customFormat="1" ht="25.5">
      <c r="A1589" s="34" t="s">
        <v>1571</v>
      </c>
      <c r="B1589" s="20">
        <v>66400</v>
      </c>
      <c r="C1589" s="21" t="s">
        <v>1234</v>
      </c>
      <c r="D1589" s="20" t="s">
        <v>1235</v>
      </c>
      <c r="E1589" s="22">
        <v>27.15</v>
      </c>
    </row>
    <row r="1590" spans="1:5" s="23" customFormat="1" ht="25.5">
      <c r="A1590" s="34" t="s">
        <v>1571</v>
      </c>
      <c r="B1590" s="20">
        <v>66370</v>
      </c>
      <c r="C1590" s="21" t="s">
        <v>1236</v>
      </c>
      <c r="D1590" s="20" t="s">
        <v>1235</v>
      </c>
      <c r="E1590" s="22">
        <v>16</v>
      </c>
    </row>
    <row r="1591" spans="1:5" s="23" customFormat="1" ht="38.25">
      <c r="A1591" s="34" t="s">
        <v>1571</v>
      </c>
      <c r="B1591" s="20">
        <v>66360</v>
      </c>
      <c r="C1591" s="21" t="s">
        <v>1237</v>
      </c>
      <c r="D1591" s="20" t="s">
        <v>1238</v>
      </c>
      <c r="E1591" s="22">
        <v>5.55</v>
      </c>
    </row>
    <row r="1592" spans="1:5" s="26" customFormat="1" ht="12.75">
      <c r="A1592" s="36"/>
      <c r="B1592" s="75" t="s">
        <v>1239</v>
      </c>
      <c r="C1592" s="76"/>
      <c r="D1592" s="77"/>
      <c r="E1592" s="25">
        <f>SUM(E1589:E1591)</f>
        <v>48.699999999999996</v>
      </c>
    </row>
    <row r="1593" spans="1:5" s="23" customFormat="1" ht="12.75">
      <c r="A1593" s="34" t="s">
        <v>1571</v>
      </c>
      <c r="B1593" s="20">
        <v>64543</v>
      </c>
      <c r="C1593" s="21" t="s">
        <v>1240</v>
      </c>
      <c r="D1593" s="20" t="s">
        <v>1241</v>
      </c>
      <c r="E1593" s="22">
        <v>2.3</v>
      </c>
    </row>
    <row r="1594" spans="1:5" s="23" customFormat="1" ht="12.75">
      <c r="A1594" s="34" t="s">
        <v>1571</v>
      </c>
      <c r="B1594" s="20">
        <v>64565</v>
      </c>
      <c r="C1594" s="21" t="s">
        <v>1242</v>
      </c>
      <c r="D1594" s="20" t="s">
        <v>1241</v>
      </c>
      <c r="E1594" s="22">
        <v>2.6</v>
      </c>
    </row>
    <row r="1595" spans="1:5" s="23" customFormat="1" ht="12.75">
      <c r="A1595" s="34" t="s">
        <v>1571</v>
      </c>
      <c r="B1595" s="20">
        <v>64535</v>
      </c>
      <c r="C1595" s="21" t="s">
        <v>1243</v>
      </c>
      <c r="D1595" s="20" t="s">
        <v>1241</v>
      </c>
      <c r="E1595" s="22">
        <v>25.4</v>
      </c>
    </row>
    <row r="1596" spans="1:5" s="23" customFormat="1" ht="12.75">
      <c r="A1596" s="34" t="s">
        <v>1571</v>
      </c>
      <c r="B1596" s="20">
        <v>64540</v>
      </c>
      <c r="C1596" s="21" t="s">
        <v>1244</v>
      </c>
      <c r="D1596" s="20" t="s">
        <v>1241</v>
      </c>
      <c r="E1596" s="22">
        <v>21.46</v>
      </c>
    </row>
    <row r="1597" spans="1:5" s="23" customFormat="1" ht="12.75">
      <c r="A1597" s="34" t="s">
        <v>1571</v>
      </c>
      <c r="B1597" s="20">
        <v>64550</v>
      </c>
      <c r="C1597" s="21" t="s">
        <v>1245</v>
      </c>
      <c r="D1597" s="20" t="s">
        <v>1241</v>
      </c>
      <c r="E1597" s="22">
        <v>6.5</v>
      </c>
    </row>
    <row r="1598" spans="1:5" s="23" customFormat="1" ht="25.5">
      <c r="A1598" s="34" t="s">
        <v>1571</v>
      </c>
      <c r="B1598" s="20">
        <v>64551</v>
      </c>
      <c r="C1598" s="21" t="s">
        <v>1246</v>
      </c>
      <c r="D1598" s="20" t="s">
        <v>1241</v>
      </c>
      <c r="E1598" s="22">
        <v>8.6</v>
      </c>
    </row>
    <row r="1599" spans="1:5" s="23" customFormat="1" ht="12.75">
      <c r="A1599" s="34" t="s">
        <v>1571</v>
      </c>
      <c r="B1599" s="20">
        <v>64558</v>
      </c>
      <c r="C1599" s="21" t="s">
        <v>1247</v>
      </c>
      <c r="D1599" s="20" t="s">
        <v>1241</v>
      </c>
      <c r="E1599" s="22">
        <v>8</v>
      </c>
    </row>
    <row r="1600" spans="1:5" s="23" customFormat="1" ht="25.5">
      <c r="A1600" s="34" t="s">
        <v>1571</v>
      </c>
      <c r="B1600" s="20">
        <v>64545</v>
      </c>
      <c r="C1600" s="21" t="s">
        <v>1248</v>
      </c>
      <c r="D1600" s="20" t="s">
        <v>1241</v>
      </c>
      <c r="E1600" s="22">
        <v>28.1</v>
      </c>
    </row>
    <row r="1601" spans="1:5" s="18" customFormat="1" ht="12.75">
      <c r="A1601" s="32"/>
      <c r="B1601" s="75" t="s">
        <v>1249</v>
      </c>
      <c r="C1601" s="76"/>
      <c r="D1601" s="77"/>
      <c r="E1601" s="25">
        <f>SUM(E1593:E1600)</f>
        <v>102.96000000000001</v>
      </c>
    </row>
    <row r="1602" spans="1:5" s="23" customFormat="1" ht="12.75">
      <c r="A1602" s="34" t="s">
        <v>1571</v>
      </c>
      <c r="B1602" s="20">
        <v>64896</v>
      </c>
      <c r="C1602" s="21" t="s">
        <v>1250</v>
      </c>
      <c r="D1602" s="20" t="s">
        <v>1251</v>
      </c>
      <c r="E1602" s="22">
        <v>0.8</v>
      </c>
    </row>
    <row r="1603" spans="1:5" s="23" customFormat="1" ht="12.75">
      <c r="A1603" s="34" t="s">
        <v>1571</v>
      </c>
      <c r="B1603" s="20">
        <v>64895</v>
      </c>
      <c r="C1603" s="21" t="s">
        <v>1252</v>
      </c>
      <c r="D1603" s="20" t="s">
        <v>1251</v>
      </c>
      <c r="E1603" s="22">
        <v>24.5</v>
      </c>
    </row>
    <row r="1604" spans="1:5" s="23" customFormat="1" ht="25.5">
      <c r="A1604" s="34" t="s">
        <v>1571</v>
      </c>
      <c r="B1604" s="20">
        <v>64898</v>
      </c>
      <c r="C1604" s="21" t="s">
        <v>1253</v>
      </c>
      <c r="D1604" s="20" t="s">
        <v>1251</v>
      </c>
      <c r="E1604" s="22">
        <v>10</v>
      </c>
    </row>
    <row r="1605" spans="1:5" s="23" customFormat="1" ht="12.75">
      <c r="A1605" s="34" t="s">
        <v>1571</v>
      </c>
      <c r="B1605" s="20">
        <v>64880</v>
      </c>
      <c r="C1605" s="21" t="s">
        <v>1254</v>
      </c>
      <c r="D1605" s="20" t="s">
        <v>1255</v>
      </c>
      <c r="E1605" s="22">
        <v>14.6</v>
      </c>
    </row>
    <row r="1606" spans="1:5" s="23" customFormat="1" ht="12.75">
      <c r="A1606" s="34"/>
      <c r="B1606" s="75" t="s">
        <v>1256</v>
      </c>
      <c r="C1606" s="76"/>
      <c r="D1606" s="77"/>
      <c r="E1606" s="25">
        <f>SUM(E1602:E1605)</f>
        <v>49.9</v>
      </c>
    </row>
    <row r="1607" spans="2:5" s="18" customFormat="1" ht="12.75">
      <c r="B1607" s="78" t="s">
        <v>1574</v>
      </c>
      <c r="C1607" s="79"/>
      <c r="D1607" s="80"/>
      <c r="E1607" s="25">
        <f>E1488+E1494+E1500+E1503+E1507+E1512+E1522+E1524+E1527+E1530+E1538+E1543+E1545+E1547+E1554+E1559+E1567+E1577+E1581+E1584+E1588+E1592+E1601+E1606</f>
        <v>1271.3100000000004</v>
      </c>
    </row>
    <row r="1608" spans="1:5" s="23" customFormat="1" ht="12.75">
      <c r="A1608" s="34" t="s">
        <v>1257</v>
      </c>
      <c r="B1608" s="20">
        <v>38401</v>
      </c>
      <c r="C1608" s="21" t="s">
        <v>1258</v>
      </c>
      <c r="D1608" s="20" t="s">
        <v>1259</v>
      </c>
      <c r="E1608" s="29">
        <v>9.5</v>
      </c>
    </row>
    <row r="1609" spans="1:5" s="23" customFormat="1" ht="25.5">
      <c r="A1609" s="34" t="s">
        <v>1257</v>
      </c>
      <c r="B1609" s="20">
        <v>38402</v>
      </c>
      <c r="C1609" s="45" t="s">
        <v>1260</v>
      </c>
      <c r="D1609" s="20" t="s">
        <v>1259</v>
      </c>
      <c r="E1609" s="29">
        <v>7.75</v>
      </c>
    </row>
    <row r="1610" spans="1:5" s="26" customFormat="1" ht="12.75">
      <c r="A1610" s="36"/>
      <c r="B1610" s="75" t="s">
        <v>1261</v>
      </c>
      <c r="C1610" s="76"/>
      <c r="D1610" s="77"/>
      <c r="E1610" s="27">
        <f>SUM(E1608:E1609)</f>
        <v>17.25</v>
      </c>
    </row>
    <row r="1611" spans="1:5" s="23" customFormat="1" ht="12.75">
      <c r="A1611" s="34" t="s">
        <v>1257</v>
      </c>
      <c r="B1611" s="20">
        <v>40551</v>
      </c>
      <c r="C1611" s="21" t="s">
        <v>1262</v>
      </c>
      <c r="D1611" s="20" t="s">
        <v>1263</v>
      </c>
      <c r="E1611" s="29">
        <v>3.65</v>
      </c>
    </row>
    <row r="1612" spans="1:5" s="23" customFormat="1" ht="12.75">
      <c r="A1612" s="34" t="s">
        <v>1257</v>
      </c>
      <c r="B1612" s="20">
        <v>40552</v>
      </c>
      <c r="C1612" s="21" t="s">
        <v>1264</v>
      </c>
      <c r="D1612" s="20" t="s">
        <v>1263</v>
      </c>
      <c r="E1612" s="29">
        <v>4.35</v>
      </c>
    </row>
    <row r="1613" spans="1:5" s="26" customFormat="1" ht="12.75">
      <c r="A1613" s="36"/>
      <c r="B1613" s="75" t="s">
        <v>1265</v>
      </c>
      <c r="C1613" s="76"/>
      <c r="D1613" s="77"/>
      <c r="E1613" s="27">
        <f>SUM(E1611:E1612)</f>
        <v>8</v>
      </c>
    </row>
    <row r="1614" spans="1:5" s="23" customFormat="1" ht="25.5">
      <c r="A1614" s="34" t="s">
        <v>1257</v>
      </c>
      <c r="B1614" s="20">
        <v>39657</v>
      </c>
      <c r="C1614" s="21" t="s">
        <v>1266</v>
      </c>
      <c r="D1614" s="20" t="s">
        <v>1267</v>
      </c>
      <c r="E1614" s="29">
        <v>7.5</v>
      </c>
    </row>
    <row r="1615" spans="1:5" s="23" customFormat="1" ht="25.5">
      <c r="A1615" s="34" t="s">
        <v>1257</v>
      </c>
      <c r="B1615" s="20">
        <v>39654</v>
      </c>
      <c r="C1615" s="21" t="s">
        <v>1268</v>
      </c>
      <c r="D1615" s="20" t="s">
        <v>1267</v>
      </c>
      <c r="E1615" s="29">
        <v>13</v>
      </c>
    </row>
    <row r="1616" spans="1:5" s="23" customFormat="1" ht="25.5">
      <c r="A1616" s="34" t="s">
        <v>1257</v>
      </c>
      <c r="B1616" s="20">
        <v>39655</v>
      </c>
      <c r="C1616" s="21" t="s">
        <v>1269</v>
      </c>
      <c r="D1616" s="20" t="s">
        <v>1267</v>
      </c>
      <c r="E1616" s="29">
        <v>5.2</v>
      </c>
    </row>
    <row r="1617" spans="1:5" s="23" customFormat="1" ht="12.75">
      <c r="A1617" s="34" t="s">
        <v>1257</v>
      </c>
      <c r="B1617" s="20">
        <v>39658</v>
      </c>
      <c r="C1617" s="21" t="s">
        <v>1270</v>
      </c>
      <c r="D1617" s="20" t="s">
        <v>1267</v>
      </c>
      <c r="E1617" s="29">
        <v>2.1</v>
      </c>
    </row>
    <row r="1618" spans="1:5" s="23" customFormat="1" ht="12.75">
      <c r="A1618" s="34" t="s">
        <v>1257</v>
      </c>
      <c r="B1618" s="20">
        <v>39653</v>
      </c>
      <c r="C1618" s="21" t="s">
        <v>1271</v>
      </c>
      <c r="D1618" s="20" t="s">
        <v>1267</v>
      </c>
      <c r="E1618" s="29">
        <v>4.6</v>
      </c>
    </row>
    <row r="1619" spans="1:5" s="23" customFormat="1" ht="12.75">
      <c r="A1619" s="34" t="s">
        <v>1257</v>
      </c>
      <c r="B1619" s="20">
        <v>39656</v>
      </c>
      <c r="C1619" s="21" t="s">
        <v>1272</v>
      </c>
      <c r="D1619" s="20" t="s">
        <v>1267</v>
      </c>
      <c r="E1619" s="29">
        <v>9.6</v>
      </c>
    </row>
    <row r="1620" spans="1:5" s="26" customFormat="1" ht="12.75">
      <c r="A1620" s="36"/>
      <c r="B1620" s="75" t="s">
        <v>1273</v>
      </c>
      <c r="C1620" s="76"/>
      <c r="D1620" s="77"/>
      <c r="E1620" s="27">
        <f>SUM(E1614:E1619)</f>
        <v>42</v>
      </c>
    </row>
    <row r="1621" spans="1:5" s="23" customFormat="1" ht="25.5">
      <c r="A1621" s="34" t="s">
        <v>1257</v>
      </c>
      <c r="B1621" s="20">
        <v>38002</v>
      </c>
      <c r="C1621" s="21" t="s">
        <v>1274</v>
      </c>
      <c r="D1621" s="20" t="s">
        <v>1275</v>
      </c>
      <c r="E1621" s="29">
        <v>6.3</v>
      </c>
    </row>
    <row r="1622" spans="1:5" s="23" customFormat="1" ht="12.75">
      <c r="A1622" s="34" t="s">
        <v>1257</v>
      </c>
      <c r="B1622" s="20">
        <v>38003</v>
      </c>
      <c r="C1622" s="21" t="s">
        <v>1276</v>
      </c>
      <c r="D1622" s="20" t="s">
        <v>1275</v>
      </c>
      <c r="E1622" s="29">
        <v>1.9</v>
      </c>
    </row>
    <row r="1623" spans="1:5" s="26" customFormat="1" ht="12.75">
      <c r="A1623" s="36"/>
      <c r="B1623" s="75" t="s">
        <v>1277</v>
      </c>
      <c r="C1623" s="76"/>
      <c r="D1623" s="77"/>
      <c r="E1623" s="27">
        <f>SUM(E1621:E1622)</f>
        <v>8.2</v>
      </c>
    </row>
    <row r="1624" spans="1:5" s="23" customFormat="1" ht="25.5">
      <c r="A1624" s="34" t="s">
        <v>1257</v>
      </c>
      <c r="B1624" s="20">
        <v>40401</v>
      </c>
      <c r="C1624" s="21" t="s">
        <v>1278</v>
      </c>
      <c r="D1624" s="20" t="s">
        <v>1279</v>
      </c>
      <c r="E1624" s="29">
        <v>3.5</v>
      </c>
    </row>
    <row r="1625" spans="1:5" s="23" customFormat="1" ht="12.75">
      <c r="A1625" s="34" t="s">
        <v>1257</v>
      </c>
      <c r="B1625" s="20">
        <v>40405</v>
      </c>
      <c r="C1625" s="21" t="s">
        <v>1280</v>
      </c>
      <c r="D1625" s="20" t="s">
        <v>1279</v>
      </c>
      <c r="E1625" s="29">
        <v>9.2</v>
      </c>
    </row>
    <row r="1626" spans="1:5" s="23" customFormat="1" ht="12.75">
      <c r="A1626" s="34" t="s">
        <v>1257</v>
      </c>
      <c r="B1626" s="20">
        <v>40404</v>
      </c>
      <c r="C1626" s="21" t="s">
        <v>1281</v>
      </c>
      <c r="D1626" s="20" t="s">
        <v>1279</v>
      </c>
      <c r="E1626" s="29">
        <v>3.3</v>
      </c>
    </row>
    <row r="1627" spans="1:5" s="23" customFormat="1" ht="12.75">
      <c r="A1627" s="34" t="s">
        <v>1257</v>
      </c>
      <c r="B1627" s="20">
        <v>40406</v>
      </c>
      <c r="C1627" s="21" t="s">
        <v>1282</v>
      </c>
      <c r="D1627" s="20" t="s">
        <v>1279</v>
      </c>
      <c r="E1627" s="29">
        <v>3</v>
      </c>
    </row>
    <row r="1628" spans="1:5" s="26" customFormat="1" ht="12.75">
      <c r="A1628" s="36"/>
      <c r="B1628" s="75" t="s">
        <v>1283</v>
      </c>
      <c r="C1628" s="76"/>
      <c r="D1628" s="77"/>
      <c r="E1628" s="27">
        <f>SUM(E1624:E1627)</f>
        <v>19</v>
      </c>
    </row>
    <row r="1629" spans="1:5" s="23" customFormat="1" ht="12.75">
      <c r="A1629" s="34" t="s">
        <v>1257</v>
      </c>
      <c r="B1629" s="20">
        <v>39702</v>
      </c>
      <c r="C1629" s="21" t="s">
        <v>1284</v>
      </c>
      <c r="D1629" s="20" t="s">
        <v>1285</v>
      </c>
      <c r="E1629" s="29">
        <v>5.55</v>
      </c>
    </row>
    <row r="1630" spans="1:5" s="26" customFormat="1" ht="12.75">
      <c r="A1630" s="36"/>
      <c r="B1630" s="75" t="s">
        <v>1286</v>
      </c>
      <c r="C1630" s="76"/>
      <c r="D1630" s="77"/>
      <c r="E1630" s="27">
        <f>SUM(E1629)</f>
        <v>5.55</v>
      </c>
    </row>
    <row r="1631" spans="1:5" s="23" customFormat="1" ht="25.5">
      <c r="A1631" s="34" t="s">
        <v>1257</v>
      </c>
      <c r="B1631" s="20">
        <v>37502</v>
      </c>
      <c r="C1631" s="21" t="s">
        <v>1287</v>
      </c>
      <c r="D1631" s="20" t="s">
        <v>1288</v>
      </c>
      <c r="E1631" s="29">
        <v>8.32</v>
      </c>
    </row>
    <row r="1632" spans="1:5" s="26" customFormat="1" ht="12.75">
      <c r="A1632" s="36"/>
      <c r="B1632" s="75" t="s">
        <v>1289</v>
      </c>
      <c r="C1632" s="76"/>
      <c r="D1632" s="77"/>
      <c r="E1632" s="27">
        <f>SUM(E1631)</f>
        <v>8.32</v>
      </c>
    </row>
    <row r="1633" spans="1:5" s="23" customFormat="1" ht="12.75">
      <c r="A1633" s="34" t="s">
        <v>1257</v>
      </c>
      <c r="B1633" s="20">
        <v>42501</v>
      </c>
      <c r="C1633" s="21" t="s">
        <v>1290</v>
      </c>
      <c r="D1633" s="20" t="s">
        <v>1291</v>
      </c>
      <c r="E1633" s="29">
        <v>26.25</v>
      </c>
    </row>
    <row r="1634" spans="1:5" s="23" customFormat="1" ht="12.75">
      <c r="A1634" s="34" t="s">
        <v>1257</v>
      </c>
      <c r="B1634" s="20">
        <v>42503</v>
      </c>
      <c r="C1634" s="21" t="s">
        <v>1443</v>
      </c>
      <c r="D1634" s="20" t="s">
        <v>1291</v>
      </c>
      <c r="E1634" s="29">
        <v>7</v>
      </c>
    </row>
    <row r="1635" spans="1:5" s="23" customFormat="1" ht="12.75">
      <c r="A1635" s="34" t="s">
        <v>1257</v>
      </c>
      <c r="B1635" s="20">
        <v>42504</v>
      </c>
      <c r="C1635" s="21" t="s">
        <v>1444</v>
      </c>
      <c r="D1635" s="20" t="s">
        <v>1291</v>
      </c>
      <c r="E1635" s="29">
        <v>7.06</v>
      </c>
    </row>
    <row r="1636" spans="1:5" s="23" customFormat="1" ht="12.75">
      <c r="A1636" s="34" t="s">
        <v>1257</v>
      </c>
      <c r="B1636" s="20">
        <v>42509</v>
      </c>
      <c r="C1636" s="21" t="s">
        <v>1445</v>
      </c>
      <c r="D1636" s="20" t="s">
        <v>1291</v>
      </c>
      <c r="E1636" s="29">
        <v>6.3</v>
      </c>
    </row>
    <row r="1637" spans="1:5" s="23" customFormat="1" ht="12.75">
      <c r="A1637" s="34" t="s">
        <v>1257</v>
      </c>
      <c r="B1637" s="20">
        <v>42510</v>
      </c>
      <c r="C1637" s="21" t="s">
        <v>1446</v>
      </c>
      <c r="D1637" s="20" t="s">
        <v>1291</v>
      </c>
      <c r="E1637" s="29">
        <v>5.15</v>
      </c>
    </row>
    <row r="1638" spans="1:5" s="23" customFormat="1" ht="12.75">
      <c r="A1638" s="34" t="s">
        <v>1257</v>
      </c>
      <c r="B1638" s="20">
        <v>42506</v>
      </c>
      <c r="C1638" s="21" t="s">
        <v>1447</v>
      </c>
      <c r="D1638" s="20" t="s">
        <v>1291</v>
      </c>
      <c r="E1638" s="29">
        <v>2.5</v>
      </c>
    </row>
    <row r="1639" spans="1:5" s="26" customFormat="1" ht="12.75">
      <c r="A1639" s="36"/>
      <c r="B1639" s="75" t="s">
        <v>1448</v>
      </c>
      <c r="C1639" s="76"/>
      <c r="D1639" s="77"/>
      <c r="E1639" s="27">
        <f>SUM(E1633:E1638)</f>
        <v>54.26</v>
      </c>
    </row>
    <row r="1640" spans="1:5" s="23" customFormat="1" ht="25.5">
      <c r="A1640" s="34" t="s">
        <v>1257</v>
      </c>
      <c r="B1640" s="20">
        <v>38751</v>
      </c>
      <c r="C1640" s="21" t="s">
        <v>1449</v>
      </c>
      <c r="D1640" s="20" t="s">
        <v>1450</v>
      </c>
      <c r="E1640" s="29">
        <v>1.9</v>
      </c>
    </row>
    <row r="1641" spans="1:5" s="23" customFormat="1" ht="25.5">
      <c r="A1641" s="34" t="s">
        <v>1257</v>
      </c>
      <c r="B1641" s="20">
        <v>38752</v>
      </c>
      <c r="C1641" s="46" t="s">
        <v>1451</v>
      </c>
      <c r="D1641" s="20" t="s">
        <v>1450</v>
      </c>
      <c r="E1641" s="29">
        <v>7.88</v>
      </c>
    </row>
    <row r="1642" spans="1:5" s="23" customFormat="1" ht="12.75">
      <c r="A1642" s="34" t="s">
        <v>1257</v>
      </c>
      <c r="B1642" s="20">
        <v>38754</v>
      </c>
      <c r="C1642" s="21" t="s">
        <v>1452</v>
      </c>
      <c r="D1642" s="20" t="s">
        <v>1450</v>
      </c>
      <c r="E1642" s="29">
        <v>8</v>
      </c>
    </row>
    <row r="1643" spans="1:5" s="23" customFormat="1" ht="12.75">
      <c r="A1643" s="34" t="s">
        <v>1257</v>
      </c>
      <c r="B1643" s="20">
        <v>38753</v>
      </c>
      <c r="C1643" s="21" t="s">
        <v>1453</v>
      </c>
      <c r="D1643" s="20" t="s">
        <v>1450</v>
      </c>
      <c r="E1643" s="29">
        <v>14</v>
      </c>
    </row>
    <row r="1644" spans="1:5" s="23" customFormat="1" ht="25.5">
      <c r="A1644" s="34" t="s">
        <v>1257</v>
      </c>
      <c r="B1644" s="20">
        <v>38755</v>
      </c>
      <c r="C1644" s="21" t="s">
        <v>1454</v>
      </c>
      <c r="D1644" s="20" t="s">
        <v>1450</v>
      </c>
      <c r="E1644" s="29">
        <v>3</v>
      </c>
    </row>
    <row r="1645" spans="1:5" s="23" customFormat="1" ht="12.75">
      <c r="A1645" s="34" t="s">
        <v>1257</v>
      </c>
      <c r="B1645" s="20">
        <v>38756</v>
      </c>
      <c r="C1645" s="21" t="s">
        <v>1455</v>
      </c>
      <c r="D1645" s="20" t="s">
        <v>1450</v>
      </c>
      <c r="E1645" s="29">
        <v>2.2</v>
      </c>
    </row>
    <row r="1646" spans="1:5" s="23" customFormat="1" ht="25.5">
      <c r="A1646" s="34" t="s">
        <v>1257</v>
      </c>
      <c r="B1646" s="20">
        <v>38757</v>
      </c>
      <c r="C1646" s="21" t="s">
        <v>1456</v>
      </c>
      <c r="D1646" s="20" t="s">
        <v>1450</v>
      </c>
      <c r="E1646" s="29">
        <v>16</v>
      </c>
    </row>
    <row r="1647" spans="1:5" s="23" customFormat="1" ht="25.5">
      <c r="A1647" s="34" t="s">
        <v>1257</v>
      </c>
      <c r="B1647" s="20">
        <v>38658</v>
      </c>
      <c r="C1647" s="21" t="s">
        <v>1457</v>
      </c>
      <c r="D1647" s="20" t="s">
        <v>1450</v>
      </c>
      <c r="E1647" s="29">
        <v>5</v>
      </c>
    </row>
    <row r="1648" spans="1:5" s="26" customFormat="1" ht="12.75">
      <c r="A1648" s="36"/>
      <c r="B1648" s="75" t="s">
        <v>1458</v>
      </c>
      <c r="C1648" s="76"/>
      <c r="D1648" s="77"/>
      <c r="E1648" s="27">
        <f>SUM(E1640:E1647)</f>
        <v>57.980000000000004</v>
      </c>
    </row>
    <row r="1649" spans="1:5" s="23" customFormat="1" ht="25.5">
      <c r="A1649" s="34" t="s">
        <v>1257</v>
      </c>
      <c r="B1649" s="20">
        <v>42801</v>
      </c>
      <c r="C1649" s="21" t="s">
        <v>1459</v>
      </c>
      <c r="D1649" s="20" t="s">
        <v>3282</v>
      </c>
      <c r="E1649" s="29">
        <v>18.3</v>
      </c>
    </row>
    <row r="1650" spans="1:5" s="26" customFormat="1" ht="12.75">
      <c r="A1650" s="36"/>
      <c r="B1650" s="75" t="s">
        <v>3283</v>
      </c>
      <c r="C1650" s="76"/>
      <c r="D1650" s="77"/>
      <c r="E1650" s="27">
        <f>SUM(E1649)</f>
        <v>18.3</v>
      </c>
    </row>
    <row r="1651" spans="1:5" s="23" customFormat="1" ht="12.75">
      <c r="A1651" s="34" t="s">
        <v>1257</v>
      </c>
      <c r="B1651" s="20">
        <v>42051</v>
      </c>
      <c r="C1651" s="21" t="s">
        <v>3284</v>
      </c>
      <c r="D1651" s="20" t="s">
        <v>3285</v>
      </c>
      <c r="E1651" s="29">
        <v>47.45</v>
      </c>
    </row>
    <row r="1652" spans="1:5" s="23" customFormat="1" ht="25.5">
      <c r="A1652" s="34" t="s">
        <v>1257</v>
      </c>
      <c r="B1652" s="20">
        <v>42052</v>
      </c>
      <c r="C1652" s="21" t="s">
        <v>3286</v>
      </c>
      <c r="D1652" s="20" t="s">
        <v>3285</v>
      </c>
      <c r="E1652" s="29">
        <v>2.25</v>
      </c>
    </row>
    <row r="1653" spans="1:5" s="26" customFormat="1" ht="12.75">
      <c r="A1653" s="36"/>
      <c r="B1653" s="75" t="s">
        <v>3287</v>
      </c>
      <c r="C1653" s="76"/>
      <c r="D1653" s="77"/>
      <c r="E1653" s="27">
        <f>SUM(E1651:E1652)</f>
        <v>49.7</v>
      </c>
    </row>
    <row r="1654" spans="1:5" s="23" customFormat="1" ht="25.5">
      <c r="A1654" s="34" t="s">
        <v>1257</v>
      </c>
      <c r="B1654" s="20">
        <v>43130</v>
      </c>
      <c r="C1654" s="21" t="s">
        <v>3288</v>
      </c>
      <c r="D1654" s="20" t="s">
        <v>3289</v>
      </c>
      <c r="E1654" s="29">
        <v>2.1</v>
      </c>
    </row>
    <row r="1655" spans="1:5" s="26" customFormat="1" ht="12.75">
      <c r="A1655" s="36"/>
      <c r="B1655" s="75" t="s">
        <v>3290</v>
      </c>
      <c r="C1655" s="76"/>
      <c r="D1655" s="77"/>
      <c r="E1655" s="27">
        <f>SUM(E1654)</f>
        <v>2.1</v>
      </c>
    </row>
    <row r="1656" spans="1:5" s="23" customFormat="1" ht="12.75">
      <c r="A1656" s="34" t="s">
        <v>1257</v>
      </c>
      <c r="B1656" s="20">
        <v>42252</v>
      </c>
      <c r="C1656" s="21" t="s">
        <v>3291</v>
      </c>
      <c r="D1656" s="20" t="s">
        <v>3292</v>
      </c>
      <c r="E1656" s="29">
        <v>9.5</v>
      </c>
    </row>
    <row r="1657" spans="1:5" s="23" customFormat="1" ht="12.75">
      <c r="A1657" s="34" t="s">
        <v>1257</v>
      </c>
      <c r="B1657" s="20">
        <v>42253</v>
      </c>
      <c r="C1657" s="21" t="s">
        <v>3293</v>
      </c>
      <c r="D1657" s="20" t="s">
        <v>3292</v>
      </c>
      <c r="E1657" s="29">
        <v>5.7</v>
      </c>
    </row>
    <row r="1658" spans="1:5" s="23" customFormat="1" ht="12.75">
      <c r="A1658" s="34" t="s">
        <v>1257</v>
      </c>
      <c r="B1658" s="20">
        <v>42251</v>
      </c>
      <c r="C1658" s="21" t="s">
        <v>3294</v>
      </c>
      <c r="D1658" s="20" t="s">
        <v>3292</v>
      </c>
      <c r="E1658" s="29">
        <v>15.8</v>
      </c>
    </row>
    <row r="1659" spans="1:5" s="26" customFormat="1" ht="12.75">
      <c r="A1659" s="36"/>
      <c r="B1659" s="75" t="s">
        <v>3295</v>
      </c>
      <c r="C1659" s="76"/>
      <c r="D1659" s="77"/>
      <c r="E1659" s="27">
        <f>SUM(E1656:E1658)</f>
        <v>31</v>
      </c>
    </row>
    <row r="1660" spans="1:5" s="23" customFormat="1" ht="12.75">
      <c r="A1660" s="34" t="s">
        <v>1257</v>
      </c>
      <c r="B1660" s="20">
        <v>40301</v>
      </c>
      <c r="C1660" s="45" t="s">
        <v>1019</v>
      </c>
      <c r="D1660" s="20" t="s">
        <v>1020</v>
      </c>
      <c r="E1660" s="29">
        <v>6.7</v>
      </c>
    </row>
    <row r="1661" spans="1:5" s="23" customFormat="1" ht="12.75">
      <c r="A1661" s="34" t="s">
        <v>1257</v>
      </c>
      <c r="B1661" s="20">
        <v>40303</v>
      </c>
      <c r="C1661" s="21" t="s">
        <v>1021</v>
      </c>
      <c r="D1661" s="20" t="s">
        <v>1020</v>
      </c>
      <c r="E1661" s="29">
        <v>3.35</v>
      </c>
    </row>
    <row r="1662" spans="1:5" s="23" customFormat="1" ht="12.75">
      <c r="A1662" s="34" t="s">
        <v>1257</v>
      </c>
      <c r="B1662" s="20">
        <v>40302</v>
      </c>
      <c r="C1662" s="21" t="s">
        <v>1022</v>
      </c>
      <c r="D1662" s="20" t="s">
        <v>1020</v>
      </c>
      <c r="E1662" s="29">
        <v>7</v>
      </c>
    </row>
    <row r="1663" spans="1:5" s="26" customFormat="1" ht="12.75">
      <c r="A1663" s="36"/>
      <c r="B1663" s="75" t="s">
        <v>1023</v>
      </c>
      <c r="C1663" s="76"/>
      <c r="D1663" s="77"/>
      <c r="E1663" s="27">
        <f>SUM(E1660:E1662)</f>
        <v>17.05</v>
      </c>
    </row>
    <row r="1664" spans="1:5" s="23" customFormat="1" ht="25.5">
      <c r="A1664" s="34" t="s">
        <v>1257</v>
      </c>
      <c r="B1664" s="20">
        <v>40951</v>
      </c>
      <c r="C1664" s="21" t="s">
        <v>1024</v>
      </c>
      <c r="D1664" s="20" t="s">
        <v>1025</v>
      </c>
      <c r="E1664" s="29">
        <v>9.25</v>
      </c>
    </row>
    <row r="1665" spans="1:5" s="26" customFormat="1" ht="12.75">
      <c r="A1665" s="36"/>
      <c r="B1665" s="75" t="s">
        <v>1026</v>
      </c>
      <c r="C1665" s="76"/>
      <c r="D1665" s="77"/>
      <c r="E1665" s="27">
        <f>SUM(E1664)</f>
        <v>9.25</v>
      </c>
    </row>
    <row r="1666" spans="1:5" s="23" customFormat="1" ht="38.25">
      <c r="A1666" s="34" t="s">
        <v>1257</v>
      </c>
      <c r="B1666" s="20">
        <v>39210</v>
      </c>
      <c r="C1666" s="21" t="s">
        <v>1027</v>
      </c>
      <c r="D1666" s="20" t="s">
        <v>1028</v>
      </c>
      <c r="E1666" s="29">
        <v>4</v>
      </c>
    </row>
    <row r="1667" spans="1:5" s="23" customFormat="1" ht="12.75">
      <c r="A1667" s="34" t="s">
        <v>1257</v>
      </c>
      <c r="B1667" s="20">
        <v>39203</v>
      </c>
      <c r="C1667" s="45" t="s">
        <v>1029</v>
      </c>
      <c r="D1667" s="20" t="s">
        <v>1028</v>
      </c>
      <c r="E1667" s="29">
        <v>15.5</v>
      </c>
    </row>
    <row r="1668" spans="1:5" s="23" customFormat="1" ht="12.75">
      <c r="A1668" s="34" t="s">
        <v>1257</v>
      </c>
      <c r="B1668" s="20">
        <v>39201</v>
      </c>
      <c r="C1668" s="21" t="s">
        <v>1030</v>
      </c>
      <c r="D1668" s="20" t="s">
        <v>1028</v>
      </c>
      <c r="E1668" s="29">
        <v>10.52</v>
      </c>
    </row>
    <row r="1669" spans="1:5" s="23" customFormat="1" ht="12.75">
      <c r="A1669" s="34" t="s">
        <v>1257</v>
      </c>
      <c r="B1669" s="20">
        <v>39202</v>
      </c>
      <c r="C1669" s="45" t="s">
        <v>1031</v>
      </c>
      <c r="D1669" s="20" t="s">
        <v>1028</v>
      </c>
      <c r="E1669" s="29">
        <v>17.5</v>
      </c>
    </row>
    <row r="1670" spans="1:5" s="26" customFormat="1" ht="12.75">
      <c r="A1670" s="36"/>
      <c r="B1670" s="75" t="s">
        <v>1032</v>
      </c>
      <c r="C1670" s="76"/>
      <c r="D1670" s="77"/>
      <c r="E1670" s="27">
        <f>SUM(E1666:E1669)</f>
        <v>47.519999999999996</v>
      </c>
    </row>
    <row r="1671" spans="1:5" s="23" customFormat="1" ht="12.75">
      <c r="A1671" s="34" t="s">
        <v>1257</v>
      </c>
      <c r="B1671" s="20">
        <v>39054</v>
      </c>
      <c r="C1671" s="21" t="s">
        <v>1033</v>
      </c>
      <c r="D1671" s="20" t="s">
        <v>1034</v>
      </c>
      <c r="E1671" s="29">
        <v>4.9</v>
      </c>
    </row>
    <row r="1672" spans="1:5" s="23" customFormat="1" ht="12.75">
      <c r="A1672" s="34" t="s">
        <v>1257</v>
      </c>
      <c r="B1672" s="20">
        <v>39056</v>
      </c>
      <c r="C1672" s="21" t="s">
        <v>1035</v>
      </c>
      <c r="D1672" s="20" t="s">
        <v>1034</v>
      </c>
      <c r="E1672" s="29">
        <v>8.6</v>
      </c>
    </row>
    <row r="1673" spans="1:5" s="23" customFormat="1" ht="12.75">
      <c r="A1673" s="34" t="s">
        <v>1257</v>
      </c>
      <c r="B1673" s="20">
        <v>39051</v>
      </c>
      <c r="C1673" s="21" t="s">
        <v>1036</v>
      </c>
      <c r="D1673" s="20" t="s">
        <v>1034</v>
      </c>
      <c r="E1673" s="29">
        <v>13</v>
      </c>
    </row>
    <row r="1674" spans="1:5" s="23" customFormat="1" ht="12.75">
      <c r="A1674" s="34" t="s">
        <v>1257</v>
      </c>
      <c r="B1674" s="20">
        <v>39053</v>
      </c>
      <c r="C1674" s="45" t="s">
        <v>1037</v>
      </c>
      <c r="D1674" s="20" t="s">
        <v>1034</v>
      </c>
      <c r="E1674" s="29">
        <v>14.55</v>
      </c>
    </row>
    <row r="1675" spans="1:5" s="26" customFormat="1" ht="12.75">
      <c r="A1675" s="36"/>
      <c r="B1675" s="75" t="s">
        <v>1038</v>
      </c>
      <c r="C1675" s="76"/>
      <c r="D1675" s="77"/>
      <c r="E1675" s="27">
        <f>SUM(E1671:E1674)</f>
        <v>41.05</v>
      </c>
    </row>
    <row r="1676" spans="1:5" s="23" customFormat="1" ht="12.75">
      <c r="A1676" s="34" t="s">
        <v>1257</v>
      </c>
      <c r="B1676" s="20">
        <v>41851</v>
      </c>
      <c r="C1676" s="21" t="s">
        <v>1039</v>
      </c>
      <c r="D1676" s="20" t="s">
        <v>1040</v>
      </c>
      <c r="E1676" s="29">
        <v>3.01</v>
      </c>
    </row>
    <row r="1677" spans="1:5" s="23" customFormat="1" ht="25.5">
      <c r="A1677" s="34" t="s">
        <v>1257</v>
      </c>
      <c r="B1677" s="20">
        <v>41852</v>
      </c>
      <c r="C1677" s="21" t="s">
        <v>1041</v>
      </c>
      <c r="D1677" s="20" t="s">
        <v>1040</v>
      </c>
      <c r="E1677" s="29">
        <v>7.95</v>
      </c>
    </row>
    <row r="1678" spans="1:5" s="26" customFormat="1" ht="12.75">
      <c r="A1678" s="36"/>
      <c r="B1678" s="75" t="s">
        <v>1042</v>
      </c>
      <c r="C1678" s="76"/>
      <c r="D1678" s="77"/>
      <c r="E1678" s="27">
        <f>SUM(E1676:E1677)</f>
        <v>10.96</v>
      </c>
    </row>
    <row r="1679" spans="1:5" s="23" customFormat="1" ht="25.5">
      <c r="A1679" s="34" t="s">
        <v>1257</v>
      </c>
      <c r="B1679" s="20">
        <v>40602</v>
      </c>
      <c r="C1679" s="46" t="s">
        <v>1043</v>
      </c>
      <c r="D1679" s="20" t="s">
        <v>1044</v>
      </c>
      <c r="E1679" s="29">
        <v>11.7</v>
      </c>
    </row>
    <row r="1680" spans="1:5" s="23" customFormat="1" ht="12.75">
      <c r="A1680" s="34" t="s">
        <v>1257</v>
      </c>
      <c r="B1680" s="20">
        <v>40601</v>
      </c>
      <c r="C1680" s="21" t="s">
        <v>1045</v>
      </c>
      <c r="D1680" s="20" t="s">
        <v>1044</v>
      </c>
      <c r="E1680" s="29">
        <v>9.95</v>
      </c>
    </row>
    <row r="1681" spans="1:5" s="26" customFormat="1" ht="12.75">
      <c r="A1681" s="36"/>
      <c r="B1681" s="75" t="s">
        <v>1046</v>
      </c>
      <c r="C1681" s="76"/>
      <c r="D1681" s="77"/>
      <c r="E1681" s="27">
        <f>SUM(E1679:E1680)</f>
        <v>21.65</v>
      </c>
    </row>
    <row r="1682" spans="1:5" s="23" customFormat="1" ht="12.75">
      <c r="A1682" s="34" t="s">
        <v>1257</v>
      </c>
      <c r="B1682" s="20">
        <v>38807</v>
      </c>
      <c r="C1682" s="21" t="s">
        <v>1047</v>
      </c>
      <c r="D1682" s="20" t="s">
        <v>1048</v>
      </c>
      <c r="E1682" s="29">
        <v>3.45</v>
      </c>
    </row>
    <row r="1683" spans="1:5" s="23" customFormat="1" ht="12.75">
      <c r="A1683" s="34" t="s">
        <v>1257</v>
      </c>
      <c r="B1683" s="20">
        <v>38802</v>
      </c>
      <c r="C1683" s="45" t="s">
        <v>1049</v>
      </c>
      <c r="D1683" s="20" t="s">
        <v>1048</v>
      </c>
      <c r="E1683" s="29">
        <v>5</v>
      </c>
    </row>
    <row r="1684" spans="1:5" s="23" customFormat="1" ht="51">
      <c r="A1684" s="34" t="s">
        <v>1257</v>
      </c>
      <c r="B1684" s="20">
        <v>38801</v>
      </c>
      <c r="C1684" s="47" t="s">
        <v>1050</v>
      </c>
      <c r="D1684" s="20" t="s">
        <v>1048</v>
      </c>
      <c r="E1684" s="29">
        <v>12</v>
      </c>
    </row>
    <row r="1685" spans="1:5" s="23" customFormat="1" ht="12.75">
      <c r="A1685" s="34" t="s">
        <v>1257</v>
      </c>
      <c r="B1685" s="20">
        <v>38806</v>
      </c>
      <c r="C1685" s="21" t="s">
        <v>1051</v>
      </c>
      <c r="D1685" s="20" t="s">
        <v>1048</v>
      </c>
      <c r="E1685" s="29">
        <v>2.3</v>
      </c>
    </row>
    <row r="1686" spans="1:5" s="23" customFormat="1" ht="25.5">
      <c r="A1686" s="34" t="s">
        <v>1257</v>
      </c>
      <c r="B1686" s="20">
        <v>38808</v>
      </c>
      <c r="C1686" s="21" t="s">
        <v>1052</v>
      </c>
      <c r="D1686" s="20" t="s">
        <v>1048</v>
      </c>
      <c r="E1686" s="29">
        <v>2.25</v>
      </c>
    </row>
    <row r="1687" spans="1:5" s="23" customFormat="1" ht="25.5">
      <c r="A1687" s="34" t="s">
        <v>1257</v>
      </c>
      <c r="B1687" s="20">
        <v>38804</v>
      </c>
      <c r="C1687" s="21" t="s">
        <v>1053</v>
      </c>
      <c r="D1687" s="20" t="s">
        <v>1048</v>
      </c>
      <c r="E1687" s="29">
        <v>10.4</v>
      </c>
    </row>
    <row r="1688" spans="1:5" s="26" customFormat="1" ht="12.75">
      <c r="A1688" s="36"/>
      <c r="B1688" s="75" t="s">
        <v>1054</v>
      </c>
      <c r="C1688" s="76"/>
      <c r="D1688" s="77"/>
      <c r="E1688" s="27">
        <f>SUM(E1682:E1687)</f>
        <v>35.4</v>
      </c>
    </row>
    <row r="1689" spans="1:5" s="23" customFormat="1" ht="12.75">
      <c r="A1689" s="34" t="s">
        <v>1257</v>
      </c>
      <c r="B1689" s="20">
        <v>38205</v>
      </c>
      <c r="C1689" s="21" t="s">
        <v>1055</v>
      </c>
      <c r="D1689" s="20" t="s">
        <v>1056</v>
      </c>
      <c r="E1689" s="29">
        <v>5.5</v>
      </c>
    </row>
    <row r="1690" spans="1:5" s="23" customFormat="1" ht="12.75">
      <c r="A1690" s="34" t="s">
        <v>1257</v>
      </c>
      <c r="B1690" s="20">
        <v>38202</v>
      </c>
      <c r="C1690" s="21" t="s">
        <v>1057</v>
      </c>
      <c r="D1690" s="20" t="s">
        <v>1056</v>
      </c>
      <c r="E1690" s="29">
        <v>9.45</v>
      </c>
    </row>
    <row r="1691" spans="1:5" s="26" customFormat="1" ht="12.75">
      <c r="A1691" s="36"/>
      <c r="B1691" s="75" t="s">
        <v>1058</v>
      </c>
      <c r="C1691" s="76"/>
      <c r="D1691" s="77"/>
      <c r="E1691" s="27">
        <f>SUM(E1689:E1690)</f>
        <v>14.95</v>
      </c>
    </row>
    <row r="1692" spans="1:5" s="23" customFormat="1" ht="38.25">
      <c r="A1692" s="34" t="s">
        <v>1257</v>
      </c>
      <c r="B1692" s="20">
        <v>43060</v>
      </c>
      <c r="C1692" s="21" t="s">
        <v>1060</v>
      </c>
      <c r="D1692" s="20" t="s">
        <v>1061</v>
      </c>
      <c r="E1692" s="29">
        <v>8.4</v>
      </c>
    </row>
    <row r="1693" spans="1:5" s="26" customFormat="1" ht="12.75">
      <c r="A1693" s="36"/>
      <c r="B1693" s="75" t="s">
        <v>1062</v>
      </c>
      <c r="C1693" s="76"/>
      <c r="D1693" s="77"/>
      <c r="E1693" s="27">
        <f>SUM(E1692)</f>
        <v>8.4</v>
      </c>
    </row>
    <row r="1694" spans="1:5" s="23" customFormat="1" ht="12.75">
      <c r="A1694" s="34" t="s">
        <v>1257</v>
      </c>
      <c r="B1694" s="20">
        <v>43101</v>
      </c>
      <c r="C1694" s="21" t="s">
        <v>1063</v>
      </c>
      <c r="D1694" s="20" t="s">
        <v>1064</v>
      </c>
      <c r="E1694" s="29">
        <v>9.2</v>
      </c>
    </row>
    <row r="1695" spans="1:5" s="26" customFormat="1" ht="12.75">
      <c r="A1695" s="36"/>
      <c r="B1695" s="75" t="s">
        <v>1065</v>
      </c>
      <c r="C1695" s="76"/>
      <c r="D1695" s="77"/>
      <c r="E1695" s="27">
        <f>SUM(E1694)</f>
        <v>9.2</v>
      </c>
    </row>
    <row r="1696" spans="1:5" s="23" customFormat="1" ht="25.5">
      <c r="A1696" s="34" t="s">
        <v>1257</v>
      </c>
      <c r="B1696" s="20">
        <v>39252</v>
      </c>
      <c r="C1696" s="21" t="s">
        <v>1066</v>
      </c>
      <c r="D1696" s="20" t="s">
        <v>1067</v>
      </c>
      <c r="E1696" s="29">
        <v>20.85</v>
      </c>
    </row>
    <row r="1697" spans="1:5" s="23" customFormat="1" ht="12.75">
      <c r="A1697" s="34"/>
      <c r="B1697" s="75" t="s">
        <v>1068</v>
      </c>
      <c r="C1697" s="76"/>
      <c r="D1697" s="77"/>
      <c r="E1697" s="27">
        <f>SUM(E1696)</f>
        <v>20.85</v>
      </c>
    </row>
    <row r="1698" spans="1:5" s="23" customFormat="1" ht="12.75">
      <c r="A1698" s="34" t="s">
        <v>1257</v>
      </c>
      <c r="B1698" s="20">
        <v>41353</v>
      </c>
      <c r="C1698" s="21" t="s">
        <v>1069</v>
      </c>
      <c r="D1698" s="20" t="s">
        <v>1070</v>
      </c>
      <c r="E1698" s="29">
        <v>31</v>
      </c>
    </row>
    <row r="1699" spans="1:5" s="26" customFormat="1" ht="12.75">
      <c r="A1699" s="36"/>
      <c r="B1699" s="75" t="s">
        <v>1071</v>
      </c>
      <c r="C1699" s="76"/>
      <c r="D1699" s="77"/>
      <c r="E1699" s="27">
        <f>SUM(E1698)</f>
        <v>31</v>
      </c>
    </row>
    <row r="1700" spans="1:5" s="23" customFormat="1" ht="12.75">
      <c r="A1700" s="34" t="s">
        <v>1257</v>
      </c>
      <c r="B1700" s="20">
        <v>37801</v>
      </c>
      <c r="C1700" s="21" t="s">
        <v>1072</v>
      </c>
      <c r="D1700" s="20" t="s">
        <v>1073</v>
      </c>
      <c r="E1700" s="29">
        <v>5.7</v>
      </c>
    </row>
    <row r="1701" spans="1:5" s="23" customFormat="1" ht="12.75">
      <c r="A1701" s="34" t="s">
        <v>1257</v>
      </c>
      <c r="B1701" s="20">
        <v>37802</v>
      </c>
      <c r="C1701" s="21" t="s">
        <v>1074</v>
      </c>
      <c r="D1701" s="20" t="s">
        <v>1073</v>
      </c>
      <c r="E1701" s="29">
        <v>1.65</v>
      </c>
    </row>
    <row r="1702" spans="1:5" s="26" customFormat="1" ht="12.75">
      <c r="A1702" s="36"/>
      <c r="B1702" s="75" t="s">
        <v>1075</v>
      </c>
      <c r="C1702" s="76"/>
      <c r="D1702" s="77"/>
      <c r="E1702" s="27">
        <f>SUM(E1700:E1701)</f>
        <v>7.35</v>
      </c>
    </row>
    <row r="1703" spans="1:5" s="23" customFormat="1" ht="12.75">
      <c r="A1703" s="34" t="s">
        <v>1257</v>
      </c>
      <c r="B1703" s="20">
        <v>43151</v>
      </c>
      <c r="C1703" s="21" t="s">
        <v>1076</v>
      </c>
      <c r="D1703" s="20" t="s">
        <v>1077</v>
      </c>
      <c r="E1703" s="29">
        <v>7</v>
      </c>
    </row>
    <row r="1704" spans="1:5" s="23" customFormat="1" ht="12.75">
      <c r="A1704" s="34" t="s">
        <v>1257</v>
      </c>
      <c r="B1704" s="20">
        <v>43152</v>
      </c>
      <c r="C1704" s="21" t="s">
        <v>1078</v>
      </c>
      <c r="D1704" s="20" t="s">
        <v>1077</v>
      </c>
      <c r="E1704" s="29">
        <v>4.4</v>
      </c>
    </row>
    <row r="1705" spans="1:5" s="26" customFormat="1" ht="12.75">
      <c r="A1705" s="36"/>
      <c r="B1705" s="75" t="s">
        <v>1079</v>
      </c>
      <c r="C1705" s="76"/>
      <c r="D1705" s="77"/>
      <c r="E1705" s="27">
        <f>SUM(E1703:E1704)</f>
        <v>11.4</v>
      </c>
    </row>
    <row r="1706" spans="1:5" s="23" customFormat="1" ht="12.75">
      <c r="A1706" s="34" t="s">
        <v>1257</v>
      </c>
      <c r="B1706" s="20">
        <v>41501</v>
      </c>
      <c r="C1706" s="21" t="s">
        <v>1080</v>
      </c>
      <c r="D1706" s="20" t="s">
        <v>1081</v>
      </c>
      <c r="E1706" s="29">
        <v>13.5</v>
      </c>
    </row>
    <row r="1707" spans="1:5" s="23" customFormat="1" ht="12.75">
      <c r="A1707" s="34" t="s">
        <v>1257</v>
      </c>
      <c r="B1707" s="20">
        <v>41502</v>
      </c>
      <c r="C1707" s="21" t="s">
        <v>1082</v>
      </c>
      <c r="D1707" s="20" t="s">
        <v>1081</v>
      </c>
      <c r="E1707" s="29">
        <v>10.55</v>
      </c>
    </row>
    <row r="1708" spans="1:5" s="23" customFormat="1" ht="12.75">
      <c r="A1708" s="34" t="s">
        <v>1257</v>
      </c>
      <c r="B1708" s="20">
        <v>41505</v>
      </c>
      <c r="C1708" s="21" t="s">
        <v>1083</v>
      </c>
      <c r="D1708" s="20" t="s">
        <v>1081</v>
      </c>
      <c r="E1708" s="29">
        <v>11.7</v>
      </c>
    </row>
    <row r="1709" spans="1:5" s="23" customFormat="1" ht="12.75">
      <c r="A1709" s="34" t="s">
        <v>1257</v>
      </c>
      <c r="B1709" s="20">
        <v>41503</v>
      </c>
      <c r="C1709" s="21" t="s">
        <v>1084</v>
      </c>
      <c r="D1709" s="20" t="s">
        <v>1081</v>
      </c>
      <c r="E1709" s="29">
        <v>11.35</v>
      </c>
    </row>
    <row r="1710" spans="1:5" s="23" customFormat="1" ht="12.75">
      <c r="A1710" s="34" t="s">
        <v>1257</v>
      </c>
      <c r="B1710" s="20">
        <v>41513</v>
      </c>
      <c r="C1710" s="21" t="s">
        <v>1085</v>
      </c>
      <c r="D1710" s="20" t="s">
        <v>1081</v>
      </c>
      <c r="E1710" s="29">
        <v>8.65</v>
      </c>
    </row>
    <row r="1711" spans="1:5" s="23" customFormat="1" ht="12.75">
      <c r="A1711" s="34" t="s">
        <v>1257</v>
      </c>
      <c r="B1711" s="20">
        <v>41512</v>
      </c>
      <c r="C1711" s="21" t="s">
        <v>1086</v>
      </c>
      <c r="D1711" s="20" t="s">
        <v>1081</v>
      </c>
      <c r="E1711" s="29">
        <v>5.5</v>
      </c>
    </row>
    <row r="1712" spans="1:5" s="23" customFormat="1" ht="12.75">
      <c r="A1712" s="34" t="s">
        <v>1257</v>
      </c>
      <c r="B1712" s="20">
        <v>41506</v>
      </c>
      <c r="C1712" s="21" t="s">
        <v>1087</v>
      </c>
      <c r="D1712" s="20" t="s">
        <v>1081</v>
      </c>
      <c r="E1712" s="29">
        <v>2.65</v>
      </c>
    </row>
    <row r="1713" spans="1:5" s="23" customFormat="1" ht="12.75">
      <c r="A1713" s="34" t="s">
        <v>1257</v>
      </c>
      <c r="B1713" s="20">
        <v>41507</v>
      </c>
      <c r="C1713" s="21" t="s">
        <v>1088</v>
      </c>
      <c r="D1713" s="20" t="s">
        <v>1081</v>
      </c>
      <c r="E1713" s="29">
        <v>14.6</v>
      </c>
    </row>
    <row r="1714" spans="1:5" s="23" customFormat="1" ht="12.75">
      <c r="A1714" s="34" t="s">
        <v>1257</v>
      </c>
      <c r="B1714" s="20">
        <v>41518</v>
      </c>
      <c r="C1714" s="21" t="s">
        <v>1089</v>
      </c>
      <c r="D1714" s="20" t="s">
        <v>1081</v>
      </c>
      <c r="E1714" s="29">
        <v>4.2</v>
      </c>
    </row>
    <row r="1715" spans="1:5" s="23" customFormat="1" ht="12.75">
      <c r="A1715" s="34" t="s">
        <v>1257</v>
      </c>
      <c r="B1715" s="20">
        <v>41517</v>
      </c>
      <c r="C1715" s="21" t="s">
        <v>1090</v>
      </c>
      <c r="D1715" s="20" t="s">
        <v>1081</v>
      </c>
      <c r="E1715" s="29">
        <v>5.35</v>
      </c>
    </row>
    <row r="1716" spans="1:5" s="23" customFormat="1" ht="12.75">
      <c r="A1716" s="34" t="s">
        <v>1257</v>
      </c>
      <c r="B1716" s="20">
        <v>41511</v>
      </c>
      <c r="C1716" s="21" t="s">
        <v>1091</v>
      </c>
      <c r="D1716" s="20" t="s">
        <v>1081</v>
      </c>
      <c r="E1716" s="29">
        <v>12.55</v>
      </c>
    </row>
    <row r="1717" spans="1:5" s="23" customFormat="1" ht="12.75">
      <c r="A1717" s="34" t="s">
        <v>1257</v>
      </c>
      <c r="B1717" s="20">
        <v>41510</v>
      </c>
      <c r="C1717" s="21" t="s">
        <v>1092</v>
      </c>
      <c r="D1717" s="20" t="s">
        <v>1081</v>
      </c>
      <c r="E1717" s="29">
        <v>3.16</v>
      </c>
    </row>
    <row r="1718" spans="1:5" s="26" customFormat="1" ht="12.75">
      <c r="A1718" s="36"/>
      <c r="B1718" s="75" t="s">
        <v>1093</v>
      </c>
      <c r="C1718" s="76"/>
      <c r="D1718" s="77"/>
      <c r="E1718" s="27">
        <f>SUM(E1706:E1717)</f>
        <v>103.75999999999999</v>
      </c>
    </row>
    <row r="1719" spans="1:5" s="23" customFormat="1" ht="25.5">
      <c r="A1719" s="34" t="s">
        <v>1257</v>
      </c>
      <c r="B1719" s="20">
        <v>40053</v>
      </c>
      <c r="C1719" s="21" t="s">
        <v>1094</v>
      </c>
      <c r="D1719" s="20" t="s">
        <v>1095</v>
      </c>
      <c r="E1719" s="29">
        <v>2.5</v>
      </c>
    </row>
    <row r="1720" spans="1:5" s="23" customFormat="1" ht="25.5">
      <c r="A1720" s="34" t="s">
        <v>1257</v>
      </c>
      <c r="B1720" s="20">
        <v>40051</v>
      </c>
      <c r="C1720" s="21" t="s">
        <v>1096</v>
      </c>
      <c r="D1720" s="20" t="s">
        <v>1095</v>
      </c>
      <c r="E1720" s="29">
        <v>10.9</v>
      </c>
    </row>
    <row r="1721" spans="1:5" s="23" customFormat="1" ht="12.75">
      <c r="A1721" s="34" t="s">
        <v>1257</v>
      </c>
      <c r="B1721" s="20">
        <v>40052</v>
      </c>
      <c r="C1721" s="21" t="s">
        <v>1097</v>
      </c>
      <c r="D1721" s="20" t="s">
        <v>1095</v>
      </c>
      <c r="E1721" s="29">
        <v>3.5</v>
      </c>
    </row>
    <row r="1722" spans="1:5" s="23" customFormat="1" ht="12.75">
      <c r="A1722" s="34" t="s">
        <v>1257</v>
      </c>
      <c r="B1722" s="20">
        <v>40054</v>
      </c>
      <c r="C1722" s="21" t="s">
        <v>1098</v>
      </c>
      <c r="D1722" s="20" t="s">
        <v>1095</v>
      </c>
      <c r="E1722" s="29">
        <v>7.35</v>
      </c>
    </row>
    <row r="1723" spans="1:5" s="26" customFormat="1" ht="12.75">
      <c r="A1723" s="36"/>
      <c r="B1723" s="75" t="s">
        <v>1099</v>
      </c>
      <c r="C1723" s="76"/>
      <c r="D1723" s="77"/>
      <c r="E1723" s="27">
        <f>SUM(E1719:E1722)</f>
        <v>24.25</v>
      </c>
    </row>
    <row r="1724" spans="1:5" s="23" customFormat="1" ht="12.75">
      <c r="A1724" s="34" t="s">
        <v>1257</v>
      </c>
      <c r="B1724" s="20">
        <v>43080</v>
      </c>
      <c r="C1724" s="45" t="s">
        <v>1100</v>
      </c>
      <c r="D1724" s="20" t="s">
        <v>1101</v>
      </c>
      <c r="E1724" s="29">
        <v>3.2</v>
      </c>
    </row>
    <row r="1725" spans="1:5" s="23" customFormat="1" ht="12.75">
      <c r="A1725" s="34"/>
      <c r="B1725" s="75" t="s">
        <v>1102</v>
      </c>
      <c r="C1725" s="76"/>
      <c r="D1725" s="77"/>
      <c r="E1725" s="27">
        <f>SUM(E1724)</f>
        <v>3.2</v>
      </c>
    </row>
    <row r="1726" spans="1:5" s="23" customFormat="1" ht="12.75">
      <c r="A1726" s="34" t="s">
        <v>1257</v>
      </c>
      <c r="B1726" s="20">
        <v>41252</v>
      </c>
      <c r="C1726" s="21" t="s">
        <v>1103</v>
      </c>
      <c r="D1726" s="20" t="s">
        <v>1104</v>
      </c>
      <c r="E1726" s="29">
        <v>34.08</v>
      </c>
    </row>
    <row r="1727" spans="1:5" s="26" customFormat="1" ht="12.75">
      <c r="A1727" s="36"/>
      <c r="B1727" s="75" t="s">
        <v>1105</v>
      </c>
      <c r="C1727" s="76"/>
      <c r="D1727" s="77"/>
      <c r="E1727" s="27">
        <f>SUM(E1726)</f>
        <v>34.08</v>
      </c>
    </row>
    <row r="1728" spans="1:5" s="23" customFormat="1" ht="25.5">
      <c r="A1728" s="34" t="s">
        <v>1257</v>
      </c>
      <c r="B1728" s="20">
        <v>40502</v>
      </c>
      <c r="C1728" s="46" t="s">
        <v>1106</v>
      </c>
      <c r="D1728" s="42" t="s">
        <v>1107</v>
      </c>
      <c r="E1728" s="29">
        <v>4.8</v>
      </c>
    </row>
    <row r="1729" spans="1:5" s="23" customFormat="1" ht="25.5">
      <c r="A1729" s="34" t="s">
        <v>1257</v>
      </c>
      <c r="B1729" s="20">
        <v>40503</v>
      </c>
      <c r="C1729" s="21" t="s">
        <v>1108</v>
      </c>
      <c r="D1729" s="42" t="s">
        <v>1109</v>
      </c>
      <c r="E1729" s="29">
        <v>2.4</v>
      </c>
    </row>
    <row r="1730" spans="1:5" s="23" customFormat="1" ht="25.5">
      <c r="A1730" s="34" t="s">
        <v>1257</v>
      </c>
      <c r="B1730" s="20">
        <v>40504</v>
      </c>
      <c r="C1730" s="21" t="s">
        <v>1110</v>
      </c>
      <c r="D1730" s="42" t="s">
        <v>1109</v>
      </c>
      <c r="E1730" s="29">
        <v>8.8</v>
      </c>
    </row>
    <row r="1731" spans="1:5" s="23" customFormat="1" ht="25.5">
      <c r="A1731" s="34" t="s">
        <v>1257</v>
      </c>
      <c r="B1731" s="20">
        <v>40505</v>
      </c>
      <c r="C1731" s="21" t="s">
        <v>1111</v>
      </c>
      <c r="D1731" s="42" t="s">
        <v>1109</v>
      </c>
      <c r="E1731" s="29">
        <v>4</v>
      </c>
    </row>
    <row r="1732" spans="1:5" s="26" customFormat="1" ht="12.75">
      <c r="A1732" s="36"/>
      <c r="B1732" s="75" t="s">
        <v>1112</v>
      </c>
      <c r="C1732" s="76"/>
      <c r="D1732" s="77"/>
      <c r="E1732" s="27">
        <f>SUM(E1728:E1731)</f>
        <v>20</v>
      </c>
    </row>
    <row r="1733" spans="1:5" s="23" customFormat="1" ht="25.5">
      <c r="A1733" s="34" t="s">
        <v>1257</v>
      </c>
      <c r="B1733" s="20">
        <v>38251</v>
      </c>
      <c r="C1733" s="21" t="s">
        <v>1113</v>
      </c>
      <c r="D1733" s="20" t="s">
        <v>1114</v>
      </c>
      <c r="E1733" s="29">
        <v>7.85</v>
      </c>
    </row>
    <row r="1734" spans="1:5" s="23" customFormat="1" ht="12.75">
      <c r="A1734" s="34" t="s">
        <v>1257</v>
      </c>
      <c r="B1734" s="20">
        <v>38256</v>
      </c>
      <c r="C1734" s="21" t="s">
        <v>1115</v>
      </c>
      <c r="D1734" s="20" t="s">
        <v>1114</v>
      </c>
      <c r="E1734" s="29">
        <v>6.3</v>
      </c>
    </row>
    <row r="1735" spans="1:5" s="23" customFormat="1" ht="12.75">
      <c r="A1735" s="34" t="s">
        <v>1257</v>
      </c>
      <c r="B1735" s="20">
        <v>38252</v>
      </c>
      <c r="C1735" s="46" t="s">
        <v>1116</v>
      </c>
      <c r="D1735" s="20" t="s">
        <v>1114</v>
      </c>
      <c r="E1735" s="29">
        <v>8.1</v>
      </c>
    </row>
    <row r="1736" spans="1:5" s="26" customFormat="1" ht="12.75">
      <c r="A1736" s="36"/>
      <c r="B1736" s="75" t="s">
        <v>4016</v>
      </c>
      <c r="C1736" s="76"/>
      <c r="D1736" s="77"/>
      <c r="E1736" s="27">
        <f>SUM(E1733:E1735)</f>
        <v>22.25</v>
      </c>
    </row>
    <row r="1737" spans="1:5" s="23" customFormat="1" ht="25.5">
      <c r="A1737" s="34" t="s">
        <v>1257</v>
      </c>
      <c r="B1737" s="20">
        <v>37751</v>
      </c>
      <c r="C1737" s="21" t="s">
        <v>4017</v>
      </c>
      <c r="D1737" s="20" t="s">
        <v>4018</v>
      </c>
      <c r="E1737" s="29">
        <v>9.06</v>
      </c>
    </row>
    <row r="1738" spans="1:5" s="23" customFormat="1" ht="25.5">
      <c r="A1738" s="34" t="s">
        <v>1257</v>
      </c>
      <c r="B1738" s="20">
        <v>37752</v>
      </c>
      <c r="C1738" s="21" t="s">
        <v>4019</v>
      </c>
      <c r="D1738" s="20" t="s">
        <v>4018</v>
      </c>
      <c r="E1738" s="29">
        <v>17.05</v>
      </c>
    </row>
    <row r="1739" spans="1:5" s="26" customFormat="1" ht="12.75">
      <c r="A1739" s="36"/>
      <c r="B1739" s="75" t="s">
        <v>4020</v>
      </c>
      <c r="C1739" s="76"/>
      <c r="D1739" s="77"/>
      <c r="E1739" s="27">
        <f>SUM(E1737:E1738)</f>
        <v>26.11</v>
      </c>
    </row>
    <row r="1740" spans="1:5" s="23" customFormat="1" ht="12.75">
      <c r="A1740" s="34" t="s">
        <v>1257</v>
      </c>
      <c r="B1740" s="20">
        <v>43110</v>
      </c>
      <c r="C1740" s="21" t="s">
        <v>4021</v>
      </c>
      <c r="D1740" s="20" t="s">
        <v>4022</v>
      </c>
      <c r="E1740" s="29">
        <v>8.5</v>
      </c>
    </row>
    <row r="1741" spans="1:5" s="26" customFormat="1" ht="12.75">
      <c r="A1741" s="36"/>
      <c r="B1741" s="75" t="s">
        <v>4023</v>
      </c>
      <c r="C1741" s="76"/>
      <c r="D1741" s="77"/>
      <c r="E1741" s="27">
        <f>SUM(E1740)</f>
        <v>8.5</v>
      </c>
    </row>
    <row r="1742" spans="1:5" s="18" customFormat="1" ht="12.75">
      <c r="A1742" s="32" t="s">
        <v>1257</v>
      </c>
      <c r="B1742" s="20">
        <v>40001</v>
      </c>
      <c r="C1742" s="21" t="s">
        <v>4024</v>
      </c>
      <c r="D1742" s="20" t="s">
        <v>4025</v>
      </c>
      <c r="E1742" s="29">
        <v>12.3</v>
      </c>
    </row>
    <row r="1743" spans="1:5" s="23" customFormat="1" ht="25.5">
      <c r="A1743" s="34" t="s">
        <v>1257</v>
      </c>
      <c r="B1743" s="20">
        <v>40002</v>
      </c>
      <c r="C1743" s="21" t="s">
        <v>4026</v>
      </c>
      <c r="D1743" s="20" t="s">
        <v>4025</v>
      </c>
      <c r="E1743" s="29">
        <v>8</v>
      </c>
    </row>
    <row r="1744" spans="1:5" s="23" customFormat="1" ht="12.75">
      <c r="A1744" s="34" t="s">
        <v>1257</v>
      </c>
      <c r="B1744" s="20">
        <v>40003</v>
      </c>
      <c r="C1744" s="21" t="s">
        <v>4027</v>
      </c>
      <c r="D1744" s="20" t="s">
        <v>4025</v>
      </c>
      <c r="E1744" s="29">
        <v>6.9</v>
      </c>
    </row>
    <row r="1745" spans="1:5" s="23" customFormat="1" ht="12.75">
      <c r="A1745" s="34" t="s">
        <v>1257</v>
      </c>
      <c r="B1745" s="20">
        <v>40005</v>
      </c>
      <c r="C1745" s="21" t="s">
        <v>4028</v>
      </c>
      <c r="D1745" s="20" t="s">
        <v>4025</v>
      </c>
      <c r="E1745" s="29">
        <v>1.45</v>
      </c>
    </row>
    <row r="1746" spans="1:5" s="23" customFormat="1" ht="25.5">
      <c r="A1746" s="34" t="s">
        <v>1257</v>
      </c>
      <c r="B1746" s="20">
        <v>40004</v>
      </c>
      <c r="C1746" s="21" t="s">
        <v>4029</v>
      </c>
      <c r="D1746" s="20" t="s">
        <v>4025</v>
      </c>
      <c r="E1746" s="29">
        <v>4.55</v>
      </c>
    </row>
    <row r="1747" spans="1:5" s="26" customFormat="1" ht="12.75">
      <c r="A1747" s="36"/>
      <c r="B1747" s="75" t="s">
        <v>4030</v>
      </c>
      <c r="C1747" s="76"/>
      <c r="D1747" s="77"/>
      <c r="E1747" s="27">
        <f>SUM(E1742:E1746)</f>
        <v>33.2</v>
      </c>
    </row>
    <row r="1748" spans="1:5" s="23" customFormat="1" ht="12.75">
      <c r="A1748" s="34" t="s">
        <v>1257</v>
      </c>
      <c r="B1748" s="20">
        <v>39611</v>
      </c>
      <c r="C1748" s="21" t="s">
        <v>4031</v>
      </c>
      <c r="D1748" s="20" t="s">
        <v>4032</v>
      </c>
      <c r="E1748" s="29">
        <v>4.7</v>
      </c>
    </row>
    <row r="1749" spans="1:5" s="23" customFormat="1" ht="12.75">
      <c r="A1749" s="34" t="s">
        <v>1257</v>
      </c>
      <c r="B1749" s="20">
        <v>39605</v>
      </c>
      <c r="C1749" s="21" t="s">
        <v>4033</v>
      </c>
      <c r="D1749" s="20" t="s">
        <v>4032</v>
      </c>
      <c r="E1749" s="29">
        <v>4.6</v>
      </c>
    </row>
    <row r="1750" spans="1:5" s="23" customFormat="1" ht="12.75">
      <c r="A1750" s="34" t="s">
        <v>1257</v>
      </c>
      <c r="B1750" s="20">
        <v>39610</v>
      </c>
      <c r="C1750" s="21" t="s">
        <v>4034</v>
      </c>
      <c r="D1750" s="20" t="s">
        <v>4032</v>
      </c>
      <c r="E1750" s="29">
        <v>3.8</v>
      </c>
    </row>
    <row r="1751" spans="1:5" s="23" customFormat="1" ht="12.75">
      <c r="A1751" s="34" t="s">
        <v>1257</v>
      </c>
      <c r="B1751" s="20">
        <v>39602</v>
      </c>
      <c r="C1751" s="21" t="s">
        <v>4035</v>
      </c>
      <c r="D1751" s="20" t="s">
        <v>4032</v>
      </c>
      <c r="E1751" s="29">
        <v>5.5</v>
      </c>
    </row>
    <row r="1752" spans="1:5" s="23" customFormat="1" ht="12.75">
      <c r="A1752" s="34" t="s">
        <v>1257</v>
      </c>
      <c r="B1752" s="20">
        <v>39608</v>
      </c>
      <c r="C1752" s="21" t="s">
        <v>4036</v>
      </c>
      <c r="D1752" s="20" t="s">
        <v>4032</v>
      </c>
      <c r="E1752" s="29">
        <v>7.7</v>
      </c>
    </row>
    <row r="1753" spans="1:5" s="23" customFormat="1" ht="12.75">
      <c r="A1753" s="34" t="s">
        <v>1257</v>
      </c>
      <c r="B1753" s="20">
        <v>39609</v>
      </c>
      <c r="C1753" s="21" t="s">
        <v>1292</v>
      </c>
      <c r="D1753" s="20" t="s">
        <v>4032</v>
      </c>
      <c r="E1753" s="29">
        <v>4.6</v>
      </c>
    </row>
    <row r="1754" spans="1:5" s="23" customFormat="1" ht="12.75">
      <c r="A1754" s="34" t="s">
        <v>1257</v>
      </c>
      <c r="B1754" s="20">
        <v>39603</v>
      </c>
      <c r="C1754" s="21" t="s">
        <v>1293</v>
      </c>
      <c r="D1754" s="20" t="s">
        <v>4032</v>
      </c>
      <c r="E1754" s="29">
        <v>11.3</v>
      </c>
    </row>
    <row r="1755" spans="1:5" s="23" customFormat="1" ht="12.75">
      <c r="A1755" s="34" t="s">
        <v>1257</v>
      </c>
      <c r="B1755" s="20">
        <v>39612</v>
      </c>
      <c r="C1755" s="21" t="s">
        <v>1294</v>
      </c>
      <c r="D1755" s="20" t="s">
        <v>4032</v>
      </c>
      <c r="E1755" s="29">
        <v>6.81</v>
      </c>
    </row>
    <row r="1756" spans="1:5" s="23" customFormat="1" ht="25.5">
      <c r="A1756" s="34" t="s">
        <v>1257</v>
      </c>
      <c r="B1756" s="20">
        <v>39613</v>
      </c>
      <c r="C1756" s="21" t="s">
        <v>1295</v>
      </c>
      <c r="D1756" s="20" t="s">
        <v>1296</v>
      </c>
      <c r="E1756" s="29">
        <v>15.3</v>
      </c>
    </row>
    <row r="1757" spans="1:5" s="26" customFormat="1" ht="12.75">
      <c r="A1757" s="36"/>
      <c r="B1757" s="75" t="s">
        <v>1297</v>
      </c>
      <c r="C1757" s="76"/>
      <c r="D1757" s="77"/>
      <c r="E1757" s="27">
        <f>SUM(E1748:E1756)</f>
        <v>64.31</v>
      </c>
    </row>
    <row r="1758" spans="1:5" s="23" customFormat="1" ht="12.75">
      <c r="A1758" s="34" t="s">
        <v>1257</v>
      </c>
      <c r="B1758" s="20">
        <v>42556</v>
      </c>
      <c r="C1758" s="21" t="s">
        <v>1298</v>
      </c>
      <c r="D1758" s="20" t="s">
        <v>1299</v>
      </c>
      <c r="E1758" s="29">
        <v>9.7</v>
      </c>
    </row>
    <row r="1759" spans="1:5" s="23" customFormat="1" ht="12.75">
      <c r="A1759" s="34" t="s">
        <v>1257</v>
      </c>
      <c r="B1759" s="20">
        <v>42552</v>
      </c>
      <c r="C1759" s="21" t="s">
        <v>1300</v>
      </c>
      <c r="D1759" s="20" t="s">
        <v>1299</v>
      </c>
      <c r="E1759" s="29">
        <v>20.6</v>
      </c>
    </row>
    <row r="1760" spans="1:5" s="23" customFormat="1" ht="12.75">
      <c r="A1760" s="34" t="s">
        <v>1257</v>
      </c>
      <c r="B1760" s="20">
        <v>42557</v>
      </c>
      <c r="C1760" s="21" t="s">
        <v>1301</v>
      </c>
      <c r="D1760" s="20" t="s">
        <v>1299</v>
      </c>
      <c r="E1760" s="29">
        <v>2.6</v>
      </c>
    </row>
    <row r="1761" spans="1:5" s="23" customFormat="1" ht="25.5">
      <c r="A1761" s="34" t="s">
        <v>1257</v>
      </c>
      <c r="B1761" s="20">
        <v>42551</v>
      </c>
      <c r="C1761" s="21" t="s">
        <v>1302</v>
      </c>
      <c r="D1761" s="20" t="s">
        <v>1299</v>
      </c>
      <c r="E1761" s="29">
        <v>4.1</v>
      </c>
    </row>
    <row r="1762" spans="1:5" s="23" customFormat="1" ht="12.75">
      <c r="A1762" s="34" t="s">
        <v>1257</v>
      </c>
      <c r="B1762" s="20">
        <v>42555</v>
      </c>
      <c r="C1762" s="21" t="s">
        <v>1303</v>
      </c>
      <c r="D1762" s="20" t="s">
        <v>1299</v>
      </c>
      <c r="E1762" s="29">
        <v>7</v>
      </c>
    </row>
    <row r="1763" spans="1:5" s="23" customFormat="1" ht="12.75">
      <c r="A1763" s="34" t="s">
        <v>1257</v>
      </c>
      <c r="B1763" s="20">
        <v>42554</v>
      </c>
      <c r="C1763" s="46" t="s">
        <v>1304</v>
      </c>
      <c r="D1763" s="20" t="s">
        <v>1299</v>
      </c>
      <c r="E1763" s="29">
        <v>7.5</v>
      </c>
    </row>
    <row r="1764" spans="1:5" s="26" customFormat="1" ht="12.75">
      <c r="A1764" s="36"/>
      <c r="B1764" s="75" t="s">
        <v>1305</v>
      </c>
      <c r="C1764" s="76"/>
      <c r="D1764" s="77"/>
      <c r="E1764" s="27">
        <f>SUM(E1758:E1763)</f>
        <v>51.5</v>
      </c>
    </row>
    <row r="1765" spans="1:5" s="23" customFormat="1" ht="25.5">
      <c r="A1765" s="34" t="s">
        <v>1257</v>
      </c>
      <c r="B1765" s="20">
        <v>41751</v>
      </c>
      <c r="C1765" s="45" t="s">
        <v>1306</v>
      </c>
      <c r="D1765" s="20" t="s">
        <v>1307</v>
      </c>
      <c r="E1765" s="29">
        <v>4.31</v>
      </c>
    </row>
    <row r="1766" spans="1:5" s="26" customFormat="1" ht="12.75">
      <c r="A1766" s="36"/>
      <c r="B1766" s="75" t="s">
        <v>1308</v>
      </c>
      <c r="C1766" s="76"/>
      <c r="D1766" s="77"/>
      <c r="E1766" s="27">
        <f>SUM(E1765)</f>
        <v>4.31</v>
      </c>
    </row>
    <row r="1767" spans="1:5" s="23" customFormat="1" ht="12.75">
      <c r="A1767" s="34" t="s">
        <v>1257</v>
      </c>
      <c r="B1767" s="20">
        <v>40702</v>
      </c>
      <c r="C1767" s="21" t="s">
        <v>1309</v>
      </c>
      <c r="D1767" s="20" t="s">
        <v>2345</v>
      </c>
      <c r="E1767" s="29">
        <v>6.61</v>
      </c>
    </row>
    <row r="1768" spans="1:5" s="23" customFormat="1" ht="25.5">
      <c r="A1768" s="34" t="s">
        <v>1257</v>
      </c>
      <c r="B1768" s="20">
        <v>40703</v>
      </c>
      <c r="C1768" s="21" t="s">
        <v>1310</v>
      </c>
      <c r="D1768" s="20" t="s">
        <v>2345</v>
      </c>
      <c r="E1768" s="29">
        <v>4</v>
      </c>
    </row>
    <row r="1769" spans="1:5" s="26" customFormat="1" ht="12.75">
      <c r="A1769" s="36"/>
      <c r="B1769" s="75" t="s">
        <v>2346</v>
      </c>
      <c r="C1769" s="76"/>
      <c r="D1769" s="77"/>
      <c r="E1769" s="27">
        <f>SUM(E1767:E1768)</f>
        <v>10.61</v>
      </c>
    </row>
    <row r="1770" spans="1:5" s="23" customFormat="1" ht="25.5">
      <c r="A1770" s="34" t="s">
        <v>1257</v>
      </c>
      <c r="B1770" s="20">
        <v>43055</v>
      </c>
      <c r="C1770" s="46" t="s">
        <v>1311</v>
      </c>
      <c r="D1770" s="20" t="s">
        <v>1312</v>
      </c>
      <c r="E1770" s="29">
        <v>4.31</v>
      </c>
    </row>
    <row r="1771" spans="1:5" s="23" customFormat="1" ht="12.75">
      <c r="A1771" s="34" t="s">
        <v>1257</v>
      </c>
      <c r="B1771" s="20">
        <v>43051</v>
      </c>
      <c r="C1771" s="21" t="s">
        <v>1313</v>
      </c>
      <c r="D1771" s="20" t="s">
        <v>1312</v>
      </c>
      <c r="E1771" s="29">
        <v>11.7</v>
      </c>
    </row>
    <row r="1772" spans="1:5" s="23" customFormat="1" ht="12.75">
      <c r="A1772" s="34" t="s">
        <v>1257</v>
      </c>
      <c r="B1772" s="20">
        <v>43053</v>
      </c>
      <c r="C1772" s="21" t="s">
        <v>1314</v>
      </c>
      <c r="D1772" s="20" t="s">
        <v>1312</v>
      </c>
      <c r="E1772" s="29">
        <v>6.95</v>
      </c>
    </row>
    <row r="1773" spans="1:5" s="23" customFormat="1" ht="25.5">
      <c r="A1773" s="34" t="s">
        <v>1257</v>
      </c>
      <c r="B1773" s="20">
        <v>43052</v>
      </c>
      <c r="C1773" s="21" t="s">
        <v>1315</v>
      </c>
      <c r="D1773" s="20" t="s">
        <v>1312</v>
      </c>
      <c r="E1773" s="29">
        <v>11.4</v>
      </c>
    </row>
    <row r="1774" spans="1:5" s="23" customFormat="1" ht="12.75">
      <c r="A1774" s="34" t="s">
        <v>1257</v>
      </c>
      <c r="B1774" s="20">
        <v>43054</v>
      </c>
      <c r="C1774" s="21" t="s">
        <v>1316</v>
      </c>
      <c r="D1774" s="20" t="s">
        <v>1312</v>
      </c>
      <c r="E1774" s="29">
        <v>30</v>
      </c>
    </row>
    <row r="1775" spans="1:5" s="26" customFormat="1" ht="12.75">
      <c r="A1775" s="36"/>
      <c r="B1775" s="75" t="s">
        <v>1317</v>
      </c>
      <c r="C1775" s="76"/>
      <c r="D1775" s="77"/>
      <c r="E1775" s="27">
        <f>SUM(E1770:E1774)</f>
        <v>64.36</v>
      </c>
    </row>
    <row r="1776" spans="1:5" s="23" customFormat="1" ht="12.75">
      <c r="A1776" s="34" t="s">
        <v>1257</v>
      </c>
      <c r="B1776" s="20">
        <v>41402</v>
      </c>
      <c r="C1776" s="21" t="s">
        <v>1318</v>
      </c>
      <c r="D1776" s="20" t="s">
        <v>1319</v>
      </c>
      <c r="E1776" s="29">
        <v>13.6</v>
      </c>
    </row>
    <row r="1777" spans="1:5" s="23" customFormat="1" ht="12.75">
      <c r="A1777" s="34" t="s">
        <v>1257</v>
      </c>
      <c r="B1777" s="20">
        <v>41403</v>
      </c>
      <c r="C1777" s="21" t="s">
        <v>1320</v>
      </c>
      <c r="D1777" s="20" t="s">
        <v>1319</v>
      </c>
      <c r="E1777" s="29">
        <v>10.58</v>
      </c>
    </row>
    <row r="1778" spans="1:5" s="26" customFormat="1" ht="12.75">
      <c r="A1778" s="36"/>
      <c r="B1778" s="75" t="s">
        <v>1321</v>
      </c>
      <c r="C1778" s="76"/>
      <c r="D1778" s="77"/>
      <c r="E1778" s="27">
        <f>SUM(E1776:E1777)</f>
        <v>24.18</v>
      </c>
    </row>
    <row r="1779" spans="1:5" s="23" customFormat="1" ht="25.5">
      <c r="A1779" s="34" t="s">
        <v>1257</v>
      </c>
      <c r="B1779" s="20">
        <v>43090</v>
      </c>
      <c r="C1779" s="21" t="s">
        <v>1322</v>
      </c>
      <c r="D1779" s="20" t="s">
        <v>1323</v>
      </c>
      <c r="E1779" s="29">
        <v>10</v>
      </c>
    </row>
    <row r="1780" spans="1:5" s="26" customFormat="1" ht="12.75">
      <c r="A1780" s="36"/>
      <c r="B1780" s="75" t="s">
        <v>1324</v>
      </c>
      <c r="C1780" s="76"/>
      <c r="D1780" s="77"/>
      <c r="E1780" s="27">
        <f>SUM(E1779)</f>
        <v>10</v>
      </c>
    </row>
    <row r="1781" spans="1:5" s="23" customFormat="1" ht="25.5">
      <c r="A1781" s="34" t="s">
        <v>1257</v>
      </c>
      <c r="B1781" s="20">
        <v>41451</v>
      </c>
      <c r="C1781" s="21" t="s">
        <v>1325</v>
      </c>
      <c r="D1781" s="20" t="s">
        <v>1326</v>
      </c>
      <c r="E1781" s="29">
        <v>4.25</v>
      </c>
    </row>
    <row r="1782" spans="1:5" s="23" customFormat="1" ht="12.75">
      <c r="A1782" s="34" t="s">
        <v>1257</v>
      </c>
      <c r="B1782" s="20">
        <v>41452</v>
      </c>
      <c r="C1782" s="21" t="s">
        <v>1327</v>
      </c>
      <c r="D1782" s="20" t="s">
        <v>1326</v>
      </c>
      <c r="E1782" s="29">
        <v>8</v>
      </c>
    </row>
    <row r="1783" spans="1:5" s="26" customFormat="1" ht="12.75">
      <c r="A1783" s="36"/>
      <c r="B1783" s="75" t="s">
        <v>1328</v>
      </c>
      <c r="C1783" s="76"/>
      <c r="D1783" s="77"/>
      <c r="E1783" s="27">
        <f>SUM(E1781:E1782)</f>
        <v>12.25</v>
      </c>
    </row>
    <row r="1784" spans="1:5" s="23" customFormat="1" ht="12.75">
      <c r="A1784" s="34" t="s">
        <v>1257</v>
      </c>
      <c r="B1784" s="20">
        <v>39302</v>
      </c>
      <c r="C1784" s="21" t="s">
        <v>1329</v>
      </c>
      <c r="D1784" s="20" t="s">
        <v>1330</v>
      </c>
      <c r="E1784" s="29">
        <v>37</v>
      </c>
    </row>
    <row r="1785" spans="1:5" s="23" customFormat="1" ht="12.75">
      <c r="A1785" s="34"/>
      <c r="B1785" s="75" t="s">
        <v>1331</v>
      </c>
      <c r="C1785" s="76"/>
      <c r="D1785" s="77"/>
      <c r="E1785" s="27">
        <f>SUM(E1784)</f>
        <v>37</v>
      </c>
    </row>
    <row r="1786" spans="1:5" s="23" customFormat="1" ht="12.75">
      <c r="A1786" s="34" t="s">
        <v>1257</v>
      </c>
      <c r="B1786" s="20">
        <v>37901</v>
      </c>
      <c r="C1786" s="21" t="s">
        <v>1332</v>
      </c>
      <c r="D1786" s="20" t="s">
        <v>1333</v>
      </c>
      <c r="E1786" s="29">
        <v>6.8</v>
      </c>
    </row>
    <row r="1787" spans="1:5" s="23" customFormat="1" ht="12.75">
      <c r="A1787" s="34" t="s">
        <v>1257</v>
      </c>
      <c r="B1787" s="20">
        <v>37903</v>
      </c>
      <c r="C1787" s="21" t="s">
        <v>1334</v>
      </c>
      <c r="D1787" s="20" t="s">
        <v>1333</v>
      </c>
      <c r="E1787" s="29">
        <v>5.8</v>
      </c>
    </row>
    <row r="1788" spans="1:5" s="26" customFormat="1" ht="12.75">
      <c r="A1788" s="36"/>
      <c r="B1788" s="75" t="s">
        <v>1335</v>
      </c>
      <c r="C1788" s="76"/>
      <c r="D1788" s="77"/>
      <c r="E1788" s="27">
        <f>SUM(E1786:E1787)</f>
        <v>12.6</v>
      </c>
    </row>
    <row r="1789" spans="1:5" s="23" customFormat="1" ht="12.75">
      <c r="A1789" s="34" t="s">
        <v>1257</v>
      </c>
      <c r="B1789" s="20">
        <v>41601</v>
      </c>
      <c r="C1789" s="21" t="s">
        <v>1336</v>
      </c>
      <c r="D1789" s="20" t="s">
        <v>1337</v>
      </c>
      <c r="E1789" s="29">
        <v>3.3</v>
      </c>
    </row>
    <row r="1790" spans="1:5" s="26" customFormat="1" ht="12.75">
      <c r="A1790" s="36"/>
      <c r="B1790" s="75" t="s">
        <v>1338</v>
      </c>
      <c r="C1790" s="76"/>
      <c r="D1790" s="77"/>
      <c r="E1790" s="27">
        <f>SUM(E1789)</f>
        <v>3.3</v>
      </c>
    </row>
    <row r="1791" spans="1:5" s="23" customFormat="1" ht="12.75">
      <c r="A1791" s="34" t="s">
        <v>1257</v>
      </c>
      <c r="B1791" s="20">
        <v>41651</v>
      </c>
      <c r="C1791" s="21" t="s">
        <v>1339</v>
      </c>
      <c r="D1791" s="20" t="s">
        <v>1340</v>
      </c>
      <c r="E1791" s="29">
        <v>6.9</v>
      </c>
    </row>
    <row r="1792" spans="1:5" s="23" customFormat="1" ht="12.75">
      <c r="A1792" s="34" t="s">
        <v>1257</v>
      </c>
      <c r="B1792" s="20">
        <v>41653</v>
      </c>
      <c r="C1792" s="21" t="s">
        <v>1341</v>
      </c>
      <c r="D1792" s="20" t="s">
        <v>1340</v>
      </c>
      <c r="E1792" s="29">
        <v>3</v>
      </c>
    </row>
    <row r="1793" spans="1:5" s="23" customFormat="1" ht="12.75">
      <c r="A1793" s="34" t="s">
        <v>1257</v>
      </c>
      <c r="B1793" s="20">
        <v>41652</v>
      </c>
      <c r="C1793" s="21" t="s">
        <v>1342</v>
      </c>
      <c r="D1793" s="20" t="s">
        <v>1340</v>
      </c>
      <c r="E1793" s="29">
        <v>5</v>
      </c>
    </row>
    <row r="1794" spans="1:5" s="26" customFormat="1" ht="12.75">
      <c r="A1794" s="36"/>
      <c r="B1794" s="75" t="s">
        <v>1343</v>
      </c>
      <c r="C1794" s="76"/>
      <c r="D1794" s="77"/>
      <c r="E1794" s="27">
        <f>SUM(E1791:E1793)</f>
        <v>14.9</v>
      </c>
    </row>
    <row r="1795" spans="1:5" s="23" customFormat="1" ht="12.75">
      <c r="A1795" s="34" t="s">
        <v>1257</v>
      </c>
      <c r="B1795" s="20">
        <v>41951</v>
      </c>
      <c r="C1795" s="21" t="s">
        <v>1344</v>
      </c>
      <c r="D1795" s="20" t="s">
        <v>1345</v>
      </c>
      <c r="E1795" s="29">
        <v>5.8</v>
      </c>
    </row>
    <row r="1796" spans="1:5" s="23" customFormat="1" ht="12.75">
      <c r="A1796" s="34" t="s">
        <v>1257</v>
      </c>
      <c r="B1796" s="20">
        <v>41953</v>
      </c>
      <c r="C1796" s="21" t="s">
        <v>1346</v>
      </c>
      <c r="D1796" s="20" t="s">
        <v>1345</v>
      </c>
      <c r="E1796" s="29">
        <v>5.2</v>
      </c>
    </row>
    <row r="1797" spans="1:5" s="23" customFormat="1" ht="12.75">
      <c r="A1797" s="34" t="s">
        <v>1257</v>
      </c>
      <c r="B1797" s="20">
        <v>41954</v>
      </c>
      <c r="C1797" s="21" t="s">
        <v>1347</v>
      </c>
      <c r="D1797" s="20" t="s">
        <v>1345</v>
      </c>
      <c r="E1797" s="29">
        <v>3</v>
      </c>
    </row>
    <row r="1798" spans="1:5" s="26" customFormat="1" ht="12.75">
      <c r="A1798" s="36"/>
      <c r="B1798" s="75" t="s">
        <v>1348</v>
      </c>
      <c r="C1798" s="76"/>
      <c r="D1798" s="77"/>
      <c r="E1798" s="27">
        <f>SUM(E1795:E1797)</f>
        <v>14</v>
      </c>
    </row>
    <row r="1799" spans="1:5" s="23" customFormat="1" ht="25.5">
      <c r="A1799" s="34" t="s">
        <v>1257</v>
      </c>
      <c r="B1799" s="20">
        <v>42705</v>
      </c>
      <c r="C1799" s="21" t="s">
        <v>1349</v>
      </c>
      <c r="D1799" s="20" t="s">
        <v>1350</v>
      </c>
      <c r="E1799" s="29">
        <v>8.65</v>
      </c>
    </row>
    <row r="1800" spans="1:5" s="23" customFormat="1" ht="12.75">
      <c r="A1800" s="34" t="s">
        <v>1257</v>
      </c>
      <c r="B1800" s="20">
        <v>42701</v>
      </c>
      <c r="C1800" s="21" t="s">
        <v>1351</v>
      </c>
      <c r="D1800" s="20" t="s">
        <v>1350</v>
      </c>
      <c r="E1800" s="29">
        <v>15</v>
      </c>
    </row>
    <row r="1801" spans="1:5" s="23" customFormat="1" ht="12.75">
      <c r="A1801" s="34" t="s">
        <v>1257</v>
      </c>
      <c r="B1801" s="20">
        <v>42703</v>
      </c>
      <c r="C1801" s="21" t="s">
        <v>1352</v>
      </c>
      <c r="D1801" s="20" t="s">
        <v>1350</v>
      </c>
      <c r="E1801" s="29">
        <v>4.85</v>
      </c>
    </row>
    <row r="1802" spans="1:5" s="26" customFormat="1" ht="12.75">
      <c r="A1802" s="36"/>
      <c r="B1802" s="75" t="s">
        <v>1353</v>
      </c>
      <c r="C1802" s="76"/>
      <c r="D1802" s="77"/>
      <c r="E1802" s="27">
        <f>SUM(E1799:E1801)</f>
        <v>28.5</v>
      </c>
    </row>
    <row r="1803" spans="1:5" s="23" customFormat="1" ht="12.75">
      <c r="A1803" s="34" t="s">
        <v>1257</v>
      </c>
      <c r="B1803" s="20">
        <v>39360</v>
      </c>
      <c r="C1803" s="21" t="s">
        <v>1354</v>
      </c>
      <c r="D1803" s="20" t="s">
        <v>1355</v>
      </c>
      <c r="E1803" s="29">
        <v>4</v>
      </c>
    </row>
    <row r="1804" spans="1:5" s="26" customFormat="1" ht="12.75">
      <c r="A1804" s="36"/>
      <c r="B1804" s="75" t="s">
        <v>1356</v>
      </c>
      <c r="C1804" s="76"/>
      <c r="D1804" s="77"/>
      <c r="E1804" s="27">
        <f>SUM(E1803)</f>
        <v>4</v>
      </c>
    </row>
    <row r="1805" spans="1:5" s="23" customFormat="1" ht="12.75">
      <c r="A1805" s="34" t="s">
        <v>1257</v>
      </c>
      <c r="B1805" s="20">
        <v>38105</v>
      </c>
      <c r="C1805" s="21" t="s">
        <v>1357</v>
      </c>
      <c r="D1805" s="20" t="s">
        <v>1358</v>
      </c>
      <c r="E1805" s="29">
        <v>5.3</v>
      </c>
    </row>
    <row r="1806" spans="1:5" s="23" customFormat="1" ht="12.75">
      <c r="A1806" s="34" t="s">
        <v>1257</v>
      </c>
      <c r="B1806" s="20">
        <v>38102</v>
      </c>
      <c r="C1806" s="21" t="s">
        <v>1359</v>
      </c>
      <c r="D1806" s="20" t="s">
        <v>1358</v>
      </c>
      <c r="E1806" s="29">
        <v>15.8</v>
      </c>
    </row>
    <row r="1807" spans="1:5" s="23" customFormat="1" ht="12.75">
      <c r="A1807" s="34" t="s">
        <v>1257</v>
      </c>
      <c r="B1807" s="20">
        <v>38103</v>
      </c>
      <c r="C1807" s="21" t="s">
        <v>1360</v>
      </c>
      <c r="D1807" s="20" t="s">
        <v>1358</v>
      </c>
      <c r="E1807" s="29">
        <v>8.95</v>
      </c>
    </row>
    <row r="1808" spans="1:5" s="26" customFormat="1" ht="12.75">
      <c r="A1808" s="36"/>
      <c r="B1808" s="75" t="s">
        <v>1361</v>
      </c>
      <c r="C1808" s="76"/>
      <c r="D1808" s="77"/>
      <c r="E1808" s="27">
        <f>SUM(E1805:E1807)</f>
        <v>30.05</v>
      </c>
    </row>
    <row r="1809" spans="1:5" s="23" customFormat="1" ht="12.75">
      <c r="A1809" s="34" t="s">
        <v>1257</v>
      </c>
      <c r="B1809" s="20">
        <v>42457</v>
      </c>
      <c r="C1809" s="21" t="s">
        <v>1362</v>
      </c>
      <c r="D1809" s="20" t="s">
        <v>1363</v>
      </c>
      <c r="E1809" s="29">
        <v>15.7</v>
      </c>
    </row>
    <row r="1810" spans="1:5" s="23" customFormat="1" ht="12.75">
      <c r="A1810" s="34" t="s">
        <v>1257</v>
      </c>
      <c r="B1810" s="20">
        <v>42455</v>
      </c>
      <c r="C1810" s="21" t="s">
        <v>1364</v>
      </c>
      <c r="D1810" s="20" t="s">
        <v>1363</v>
      </c>
      <c r="E1810" s="29">
        <v>4.4</v>
      </c>
    </row>
    <row r="1811" spans="1:5" s="23" customFormat="1" ht="12.75">
      <c r="A1811" s="34" t="s">
        <v>1257</v>
      </c>
      <c r="B1811" s="20">
        <v>42458</v>
      </c>
      <c r="C1811" s="21" t="s">
        <v>1365</v>
      </c>
      <c r="D1811" s="20" t="s">
        <v>1363</v>
      </c>
      <c r="E1811" s="29">
        <v>11.75</v>
      </c>
    </row>
    <row r="1812" spans="1:5" s="23" customFormat="1" ht="25.5">
      <c r="A1812" s="34" t="s">
        <v>1257</v>
      </c>
      <c r="B1812" s="20">
        <v>42452</v>
      </c>
      <c r="C1812" s="21" t="s">
        <v>1366</v>
      </c>
      <c r="D1812" s="20" t="s">
        <v>1363</v>
      </c>
      <c r="E1812" s="29">
        <v>4.05</v>
      </c>
    </row>
    <row r="1813" spans="1:5" s="23" customFormat="1" ht="12.75">
      <c r="A1813" s="34" t="s">
        <v>1257</v>
      </c>
      <c r="B1813" s="20">
        <v>42451</v>
      </c>
      <c r="C1813" s="21" t="s">
        <v>1367</v>
      </c>
      <c r="D1813" s="20" t="s">
        <v>1363</v>
      </c>
      <c r="E1813" s="29">
        <v>0.1</v>
      </c>
    </row>
    <row r="1814" spans="1:5" s="23" customFormat="1" ht="12.75">
      <c r="A1814" s="34" t="s">
        <v>1257</v>
      </c>
      <c r="B1814" s="20">
        <v>42453</v>
      </c>
      <c r="C1814" s="21" t="s">
        <v>1368</v>
      </c>
      <c r="D1814" s="20" t="s">
        <v>1363</v>
      </c>
      <c r="E1814" s="29">
        <v>9.1</v>
      </c>
    </row>
    <row r="1815" spans="1:5" s="23" customFormat="1" ht="12.75">
      <c r="A1815" s="34" t="s">
        <v>1257</v>
      </c>
      <c r="B1815" s="20">
        <v>42456</v>
      </c>
      <c r="C1815" s="21" t="s">
        <v>1369</v>
      </c>
      <c r="D1815" s="20" t="s">
        <v>1363</v>
      </c>
      <c r="E1815" s="29">
        <v>9.75</v>
      </c>
    </row>
    <row r="1816" spans="1:5" s="26" customFormat="1" ht="12.75">
      <c r="A1816" s="36"/>
      <c r="B1816" s="75" t="s">
        <v>1370</v>
      </c>
      <c r="C1816" s="76"/>
      <c r="D1816" s="77"/>
      <c r="E1816" s="27">
        <f>SUM(E1809:E1815)</f>
        <v>54.85</v>
      </c>
    </row>
    <row r="1817" spans="1:5" s="23" customFormat="1" ht="12.75">
      <c r="A1817" s="34" t="s">
        <v>1257</v>
      </c>
      <c r="B1817" s="20">
        <v>39452</v>
      </c>
      <c r="C1817" s="46" t="s">
        <v>1371</v>
      </c>
      <c r="D1817" s="20" t="s">
        <v>1372</v>
      </c>
      <c r="E1817" s="29">
        <v>1.45</v>
      </c>
    </row>
    <row r="1818" spans="1:5" s="23" customFormat="1" ht="25.5">
      <c r="A1818" s="34" t="s">
        <v>1257</v>
      </c>
      <c r="B1818" s="20">
        <v>39453</v>
      </c>
      <c r="C1818" s="21" t="s">
        <v>1373</v>
      </c>
      <c r="D1818" s="20" t="s">
        <v>1372</v>
      </c>
      <c r="E1818" s="29">
        <v>6.3</v>
      </c>
    </row>
    <row r="1819" spans="1:5" s="23" customFormat="1" ht="12.75">
      <c r="A1819" s="34" t="s">
        <v>1257</v>
      </c>
      <c r="B1819" s="20">
        <v>39451</v>
      </c>
      <c r="C1819" s="21" t="s">
        <v>1374</v>
      </c>
      <c r="D1819" s="20" t="s">
        <v>1372</v>
      </c>
      <c r="E1819" s="29">
        <v>27.25</v>
      </c>
    </row>
    <row r="1820" spans="1:5" s="26" customFormat="1" ht="12.75">
      <c r="A1820" s="36"/>
      <c r="B1820" s="75" t="s">
        <v>1375</v>
      </c>
      <c r="C1820" s="76"/>
      <c r="D1820" s="77"/>
      <c r="E1820" s="27">
        <f>SUM(E1817:E1819)</f>
        <v>35</v>
      </c>
    </row>
    <row r="1821" spans="1:5" s="23" customFormat="1" ht="25.5">
      <c r="A1821" s="34" t="s">
        <v>1257</v>
      </c>
      <c r="B1821" s="20">
        <v>41551</v>
      </c>
      <c r="C1821" s="21" t="s">
        <v>1376</v>
      </c>
      <c r="D1821" s="20" t="s">
        <v>1377</v>
      </c>
      <c r="E1821" s="29">
        <v>0.1</v>
      </c>
    </row>
    <row r="1822" spans="1:5" s="23" customFormat="1" ht="25.5">
      <c r="A1822" s="34" t="s">
        <v>1257</v>
      </c>
      <c r="B1822" s="20">
        <v>41552</v>
      </c>
      <c r="C1822" s="21" t="s">
        <v>1378</v>
      </c>
      <c r="D1822" s="20" t="s">
        <v>1377</v>
      </c>
      <c r="E1822" s="29">
        <v>12.8</v>
      </c>
    </row>
    <row r="1823" spans="1:5" s="26" customFormat="1" ht="12.75">
      <c r="A1823" s="36"/>
      <c r="B1823" s="75" t="s">
        <v>1379</v>
      </c>
      <c r="C1823" s="76"/>
      <c r="D1823" s="77"/>
      <c r="E1823" s="27">
        <f>SUM(E1821:E1822)</f>
        <v>12.9</v>
      </c>
    </row>
    <row r="1824" spans="1:5" s="23" customFormat="1" ht="12.75">
      <c r="A1824" s="34" t="s">
        <v>1257</v>
      </c>
      <c r="B1824" s="20">
        <v>38304</v>
      </c>
      <c r="C1824" s="21" t="s">
        <v>1380</v>
      </c>
      <c r="D1824" s="20" t="s">
        <v>1381</v>
      </c>
      <c r="E1824" s="29">
        <v>3.36</v>
      </c>
    </row>
    <row r="1825" spans="1:5" s="23" customFormat="1" ht="12.75">
      <c r="A1825" s="34" t="s">
        <v>1257</v>
      </c>
      <c r="B1825" s="20">
        <v>38305</v>
      </c>
      <c r="C1825" s="21" t="s">
        <v>1382</v>
      </c>
      <c r="D1825" s="20" t="s">
        <v>1381</v>
      </c>
      <c r="E1825" s="29">
        <v>2.9</v>
      </c>
    </row>
    <row r="1826" spans="1:5" s="23" customFormat="1" ht="12.75">
      <c r="A1826" s="34" t="s">
        <v>1257</v>
      </c>
      <c r="B1826" s="20">
        <v>38301</v>
      </c>
      <c r="C1826" s="21" t="s">
        <v>1383</v>
      </c>
      <c r="D1826" s="20" t="s">
        <v>1381</v>
      </c>
      <c r="E1826" s="29">
        <v>7.9</v>
      </c>
    </row>
    <row r="1827" spans="1:5" s="23" customFormat="1" ht="12.75">
      <c r="A1827" s="34" t="s">
        <v>1257</v>
      </c>
      <c r="B1827" s="20">
        <v>38302</v>
      </c>
      <c r="C1827" s="45" t="s">
        <v>1384</v>
      </c>
      <c r="D1827" s="20" t="s">
        <v>1381</v>
      </c>
      <c r="E1827" s="29">
        <v>2.9</v>
      </c>
    </row>
    <row r="1828" spans="1:5" s="23" customFormat="1" ht="12.75">
      <c r="A1828" s="34" t="s">
        <v>1257</v>
      </c>
      <c r="B1828" s="20">
        <v>38303</v>
      </c>
      <c r="C1828" s="45" t="s">
        <v>1385</v>
      </c>
      <c r="D1828" s="20" t="s">
        <v>1381</v>
      </c>
      <c r="E1828" s="29">
        <v>7.73</v>
      </c>
    </row>
    <row r="1829" spans="1:5" s="26" customFormat="1" ht="12.75">
      <c r="A1829" s="36"/>
      <c r="B1829" s="75" t="s">
        <v>1386</v>
      </c>
      <c r="C1829" s="76"/>
      <c r="D1829" s="77"/>
      <c r="E1829" s="27">
        <f>SUM(E1824:E1828)</f>
        <v>24.79</v>
      </c>
    </row>
    <row r="1830" spans="1:5" s="23" customFormat="1" ht="25.5">
      <c r="A1830" s="34" t="s">
        <v>1257</v>
      </c>
      <c r="B1830" s="20">
        <v>39508</v>
      </c>
      <c r="C1830" s="21" t="s">
        <v>1387</v>
      </c>
      <c r="D1830" s="20" t="s">
        <v>1388</v>
      </c>
      <c r="E1830" s="29">
        <v>6.76</v>
      </c>
    </row>
    <row r="1831" spans="1:5" s="23" customFormat="1" ht="12.75">
      <c r="A1831" s="34" t="s">
        <v>1257</v>
      </c>
      <c r="B1831" s="20">
        <v>39503</v>
      </c>
      <c r="C1831" s="45" t="s">
        <v>1389</v>
      </c>
      <c r="D1831" s="20" t="s">
        <v>1388</v>
      </c>
      <c r="E1831" s="29">
        <v>4.35</v>
      </c>
    </row>
    <row r="1832" spans="1:5" s="23" customFormat="1" ht="12.75">
      <c r="A1832" s="34" t="s">
        <v>1257</v>
      </c>
      <c r="B1832" s="20">
        <v>39507</v>
      </c>
      <c r="C1832" s="21" t="s">
        <v>1390</v>
      </c>
      <c r="D1832" s="20" t="s">
        <v>1388</v>
      </c>
      <c r="E1832" s="29">
        <v>1.63</v>
      </c>
    </row>
    <row r="1833" spans="1:5" s="23" customFormat="1" ht="12.75">
      <c r="A1833" s="34" t="s">
        <v>1257</v>
      </c>
      <c r="B1833" s="20">
        <v>39509</v>
      </c>
      <c r="C1833" s="21" t="s">
        <v>1391</v>
      </c>
      <c r="D1833" s="20" t="s">
        <v>1388</v>
      </c>
      <c r="E1833" s="29">
        <v>4.8</v>
      </c>
    </row>
    <row r="1834" spans="1:5" s="23" customFormat="1" ht="12.75">
      <c r="A1834" s="34" t="s">
        <v>1257</v>
      </c>
      <c r="B1834" s="20">
        <v>39506</v>
      </c>
      <c r="C1834" s="46" t="s">
        <v>1392</v>
      </c>
      <c r="D1834" s="20" t="s">
        <v>1388</v>
      </c>
      <c r="E1834" s="29">
        <v>5.8</v>
      </c>
    </row>
    <row r="1835" spans="1:5" s="26" customFormat="1" ht="12.75">
      <c r="A1835" s="36"/>
      <c r="B1835" s="75" t="s">
        <v>1393</v>
      </c>
      <c r="C1835" s="76"/>
      <c r="D1835" s="77"/>
      <c r="E1835" s="27">
        <f>SUM(E1830:E1834)</f>
        <v>23.34</v>
      </c>
    </row>
    <row r="1836" spans="1:5" s="23" customFormat="1" ht="38.25">
      <c r="A1836" s="34" t="s">
        <v>1257</v>
      </c>
      <c r="B1836" s="20">
        <v>39103</v>
      </c>
      <c r="C1836" s="21" t="s">
        <v>1394</v>
      </c>
      <c r="D1836" s="20" t="s">
        <v>1395</v>
      </c>
      <c r="E1836" s="29">
        <v>9.9</v>
      </c>
    </row>
    <row r="1837" spans="1:5" s="23" customFormat="1" ht="38.25">
      <c r="A1837" s="34" t="s">
        <v>1257</v>
      </c>
      <c r="B1837" s="20">
        <v>39101</v>
      </c>
      <c r="C1837" s="21" t="s">
        <v>1396</v>
      </c>
      <c r="D1837" s="20" t="s">
        <v>1395</v>
      </c>
      <c r="E1837" s="29">
        <v>9</v>
      </c>
    </row>
    <row r="1838" spans="1:5" s="23" customFormat="1" ht="38.25">
      <c r="A1838" s="34" t="s">
        <v>1257</v>
      </c>
      <c r="B1838" s="37">
        <v>39102</v>
      </c>
      <c r="C1838" s="19" t="s">
        <v>1397</v>
      </c>
      <c r="D1838" s="37" t="s">
        <v>1395</v>
      </c>
      <c r="E1838" s="31">
        <v>10.3</v>
      </c>
    </row>
    <row r="1839" spans="1:5" s="26" customFormat="1" ht="12.75">
      <c r="A1839" s="36"/>
      <c r="B1839" s="75" t="s">
        <v>1398</v>
      </c>
      <c r="C1839" s="76"/>
      <c r="D1839" s="77"/>
      <c r="E1839" s="27">
        <f>SUM(E1836:E1838)</f>
        <v>29.2</v>
      </c>
    </row>
    <row r="1840" spans="1:5" s="23" customFormat="1" ht="12.75">
      <c r="A1840" s="34" t="s">
        <v>1257</v>
      </c>
      <c r="B1840" s="20">
        <v>42754</v>
      </c>
      <c r="C1840" s="21" t="s">
        <v>1399</v>
      </c>
      <c r="D1840" s="20" t="s">
        <v>1400</v>
      </c>
      <c r="E1840" s="29">
        <v>7.9</v>
      </c>
    </row>
    <row r="1841" spans="1:5" s="23" customFormat="1" ht="25.5">
      <c r="A1841" s="34" t="s">
        <v>1257</v>
      </c>
      <c r="B1841" s="20">
        <v>42751</v>
      </c>
      <c r="C1841" s="21" t="s">
        <v>1401</v>
      </c>
      <c r="D1841" s="20" t="s">
        <v>1400</v>
      </c>
      <c r="E1841" s="29">
        <v>4.5</v>
      </c>
    </row>
    <row r="1842" spans="1:5" s="23" customFormat="1" ht="12.75">
      <c r="A1842" s="34" t="s">
        <v>1257</v>
      </c>
      <c r="B1842" s="20">
        <v>42755</v>
      </c>
      <c r="C1842" s="21" t="s">
        <v>1402</v>
      </c>
      <c r="D1842" s="20" t="s">
        <v>1400</v>
      </c>
      <c r="E1842" s="29">
        <v>10.15</v>
      </c>
    </row>
    <row r="1843" spans="1:5" s="23" customFormat="1" ht="12.75">
      <c r="A1843" s="34" t="s">
        <v>1257</v>
      </c>
      <c r="B1843" s="20">
        <v>42752</v>
      </c>
      <c r="C1843" s="21" t="s">
        <v>1403</v>
      </c>
      <c r="D1843" s="20" t="s">
        <v>1400</v>
      </c>
      <c r="E1843" s="29">
        <v>5.45</v>
      </c>
    </row>
    <row r="1844" spans="1:5" s="26" customFormat="1" ht="12.75">
      <c r="A1844" s="36"/>
      <c r="B1844" s="75" t="s">
        <v>1404</v>
      </c>
      <c r="C1844" s="76"/>
      <c r="D1844" s="77"/>
      <c r="E1844" s="27">
        <f>SUM(E1840:E1843)</f>
        <v>28</v>
      </c>
    </row>
    <row r="1845" spans="1:5" s="23" customFormat="1" ht="25.5">
      <c r="A1845" s="34" t="s">
        <v>1257</v>
      </c>
      <c r="B1845" s="20">
        <v>40752</v>
      </c>
      <c r="C1845" s="21" t="s">
        <v>1405</v>
      </c>
      <c r="D1845" s="20" t="s">
        <v>1406</v>
      </c>
      <c r="E1845" s="29">
        <v>3.7</v>
      </c>
    </row>
    <row r="1846" spans="1:5" s="26" customFormat="1" ht="12.75">
      <c r="A1846" s="36"/>
      <c r="B1846" s="75" t="s">
        <v>1407</v>
      </c>
      <c r="C1846" s="76"/>
      <c r="D1846" s="77"/>
      <c r="E1846" s="27">
        <f>SUM(E1845)</f>
        <v>3.7</v>
      </c>
    </row>
    <row r="1847" spans="1:5" s="23" customFormat="1" ht="25.5">
      <c r="A1847" s="34" t="s">
        <v>1257</v>
      </c>
      <c r="B1847" s="20">
        <v>40254</v>
      </c>
      <c r="C1847" s="21" t="s">
        <v>1408</v>
      </c>
      <c r="D1847" s="20" t="s">
        <v>1409</v>
      </c>
      <c r="E1847" s="29">
        <v>4</v>
      </c>
    </row>
    <row r="1848" spans="1:5" s="23" customFormat="1" ht="25.5">
      <c r="A1848" s="34" t="s">
        <v>1257</v>
      </c>
      <c r="B1848" s="20">
        <v>40251</v>
      </c>
      <c r="C1848" s="21" t="s">
        <v>1410</v>
      </c>
      <c r="D1848" s="20" t="s">
        <v>1409</v>
      </c>
      <c r="E1848" s="29">
        <v>19</v>
      </c>
    </row>
    <row r="1849" spans="1:5" s="23" customFormat="1" ht="25.5">
      <c r="A1849" s="34" t="s">
        <v>1257</v>
      </c>
      <c r="B1849" s="20">
        <v>40252</v>
      </c>
      <c r="C1849" s="21" t="s">
        <v>1411</v>
      </c>
      <c r="D1849" s="20" t="s">
        <v>1409</v>
      </c>
      <c r="E1849" s="29">
        <v>18.4</v>
      </c>
    </row>
    <row r="1850" spans="1:5" s="23" customFormat="1" ht="25.5">
      <c r="A1850" s="34" t="s">
        <v>1257</v>
      </c>
      <c r="B1850" s="20">
        <v>40253</v>
      </c>
      <c r="C1850" s="21" t="s">
        <v>1412</v>
      </c>
      <c r="D1850" s="20" t="s">
        <v>1409</v>
      </c>
      <c r="E1850" s="29">
        <v>8</v>
      </c>
    </row>
    <row r="1851" spans="1:5" s="23" customFormat="1" ht="25.5">
      <c r="A1851" s="34" t="s">
        <v>1257</v>
      </c>
      <c r="B1851" s="20">
        <v>40255</v>
      </c>
      <c r="C1851" s="21" t="s">
        <v>1413</v>
      </c>
      <c r="D1851" s="20" t="s">
        <v>1409</v>
      </c>
      <c r="E1851" s="29">
        <v>4.8</v>
      </c>
    </row>
    <row r="1852" spans="1:5" s="26" customFormat="1" ht="12.75">
      <c r="A1852" s="36"/>
      <c r="B1852" s="75" t="s">
        <v>1414</v>
      </c>
      <c r="C1852" s="76"/>
      <c r="D1852" s="77"/>
      <c r="E1852" s="27">
        <f>SUM(E1847:E1851)</f>
        <v>54.199999999999996</v>
      </c>
    </row>
    <row r="1853" spans="1:5" s="23" customFormat="1" ht="25.5">
      <c r="A1853" s="34" t="s">
        <v>1257</v>
      </c>
      <c r="B1853" s="20">
        <v>40650</v>
      </c>
      <c r="C1853" s="45" t="s">
        <v>1415</v>
      </c>
      <c r="D1853" s="20" t="s">
        <v>1416</v>
      </c>
      <c r="E1853" s="29">
        <v>11</v>
      </c>
    </row>
    <row r="1854" spans="1:5" s="23" customFormat="1" ht="12.75">
      <c r="A1854" s="34" t="s">
        <v>1257</v>
      </c>
      <c r="B1854" s="20">
        <v>40653</v>
      </c>
      <c r="C1854" s="21" t="s">
        <v>1417</v>
      </c>
      <c r="D1854" s="20" t="s">
        <v>1416</v>
      </c>
      <c r="E1854" s="29">
        <v>1.45</v>
      </c>
    </row>
    <row r="1855" spans="1:5" s="23" customFormat="1" ht="25.5">
      <c r="A1855" s="34" t="s">
        <v>1257</v>
      </c>
      <c r="B1855" s="20">
        <v>40660</v>
      </c>
      <c r="C1855" s="21" t="s">
        <v>1418</v>
      </c>
      <c r="D1855" s="20" t="s">
        <v>1416</v>
      </c>
      <c r="E1855" s="29">
        <v>5</v>
      </c>
    </row>
    <row r="1856" spans="1:5" s="23" customFormat="1" ht="12.75">
      <c r="A1856" s="34" t="s">
        <v>1257</v>
      </c>
      <c r="B1856" s="20">
        <v>40654</v>
      </c>
      <c r="C1856" s="21" t="s">
        <v>1419</v>
      </c>
      <c r="D1856" s="20" t="s">
        <v>1416</v>
      </c>
      <c r="E1856" s="29">
        <v>11</v>
      </c>
    </row>
    <row r="1857" spans="1:5" s="26" customFormat="1" ht="12.75">
      <c r="A1857" s="36"/>
      <c r="B1857" s="75" t="s">
        <v>1420</v>
      </c>
      <c r="C1857" s="76"/>
      <c r="D1857" s="77"/>
      <c r="E1857" s="27">
        <f>SUM(E1853:E1856)</f>
        <v>28.45</v>
      </c>
    </row>
    <row r="1858" spans="1:5" s="23" customFormat="1" ht="25.5">
      <c r="A1858" s="34" t="s">
        <v>1257</v>
      </c>
      <c r="B1858" s="20">
        <v>38551</v>
      </c>
      <c r="C1858" s="21" t="s">
        <v>1421</v>
      </c>
      <c r="D1858" s="20" t="s">
        <v>1422</v>
      </c>
      <c r="E1858" s="29">
        <v>13.8</v>
      </c>
    </row>
    <row r="1859" spans="1:5" s="23" customFormat="1" ht="25.5">
      <c r="A1859" s="34" t="s">
        <v>1257</v>
      </c>
      <c r="B1859" s="20">
        <v>38552</v>
      </c>
      <c r="C1859" s="21" t="s">
        <v>1423</v>
      </c>
      <c r="D1859" s="20" t="s">
        <v>1422</v>
      </c>
      <c r="E1859" s="29">
        <v>5.1</v>
      </c>
    </row>
    <row r="1860" spans="1:5" s="23" customFormat="1" ht="25.5">
      <c r="A1860" s="34" t="s">
        <v>1257</v>
      </c>
      <c r="B1860" s="20">
        <v>38556</v>
      </c>
      <c r="C1860" s="21" t="s">
        <v>1424</v>
      </c>
      <c r="D1860" s="20" t="s">
        <v>1422</v>
      </c>
      <c r="E1860" s="29">
        <v>8.6</v>
      </c>
    </row>
    <row r="1861" spans="1:5" s="23" customFormat="1" ht="12.75">
      <c r="A1861" s="34"/>
      <c r="B1861" s="75" t="s">
        <v>1425</v>
      </c>
      <c r="C1861" s="76"/>
      <c r="D1861" s="77"/>
      <c r="E1861" s="27">
        <f>SUM(E1858:E1860)</f>
        <v>27.5</v>
      </c>
    </row>
    <row r="1862" spans="1:5" s="23" customFormat="1" ht="12.75">
      <c r="A1862" s="34" t="s">
        <v>1257</v>
      </c>
      <c r="B1862" s="20">
        <v>43001</v>
      </c>
      <c r="C1862" s="21" t="s">
        <v>4166</v>
      </c>
      <c r="D1862" s="20" t="s">
        <v>4167</v>
      </c>
      <c r="E1862" s="29">
        <v>3.2</v>
      </c>
    </row>
    <row r="1863" spans="1:5" s="23" customFormat="1" ht="12.75">
      <c r="A1863" s="34" t="s">
        <v>1257</v>
      </c>
      <c r="B1863" s="20">
        <v>43002</v>
      </c>
      <c r="C1863" s="21" t="s">
        <v>4168</v>
      </c>
      <c r="D1863" s="20" t="s">
        <v>4167</v>
      </c>
      <c r="E1863" s="29">
        <v>4.5</v>
      </c>
    </row>
    <row r="1864" spans="1:5" s="23" customFormat="1" ht="25.5">
      <c r="A1864" s="34" t="s">
        <v>1257</v>
      </c>
      <c r="B1864" s="20">
        <v>43003</v>
      </c>
      <c r="C1864" s="21" t="s">
        <v>4169</v>
      </c>
      <c r="D1864" s="20" t="s">
        <v>4170</v>
      </c>
      <c r="E1864" s="29">
        <v>11.1</v>
      </c>
    </row>
    <row r="1865" spans="1:5" s="26" customFormat="1" ht="12.75">
      <c r="A1865" s="36"/>
      <c r="B1865" s="75" t="s">
        <v>4171</v>
      </c>
      <c r="C1865" s="76"/>
      <c r="D1865" s="77"/>
      <c r="E1865" s="27">
        <f>SUM(E1862:E1864)</f>
        <v>18.8</v>
      </c>
    </row>
    <row r="1866" spans="1:5" s="23" customFormat="1" ht="12.75">
      <c r="A1866" s="34" t="s">
        <v>1257</v>
      </c>
      <c r="B1866" s="20">
        <v>38651</v>
      </c>
      <c r="C1866" s="21" t="s">
        <v>4172</v>
      </c>
      <c r="D1866" s="20" t="s">
        <v>4173</v>
      </c>
      <c r="E1866" s="29">
        <v>13.4</v>
      </c>
    </row>
    <row r="1867" spans="1:5" s="26" customFormat="1" ht="12.75">
      <c r="A1867" s="36"/>
      <c r="B1867" s="75" t="s">
        <v>4174</v>
      </c>
      <c r="C1867" s="76"/>
      <c r="D1867" s="77"/>
      <c r="E1867" s="27">
        <f>SUM(E1866)</f>
        <v>13.4</v>
      </c>
    </row>
    <row r="1868" spans="1:5" s="23" customFormat="1" ht="25.5">
      <c r="A1868" s="34" t="s">
        <v>1257</v>
      </c>
      <c r="B1868" s="20">
        <v>41102</v>
      </c>
      <c r="C1868" s="21" t="s">
        <v>4175</v>
      </c>
      <c r="D1868" s="20" t="s">
        <v>4176</v>
      </c>
      <c r="E1868" s="29">
        <v>3.3</v>
      </c>
    </row>
    <row r="1869" spans="1:5" s="23" customFormat="1" ht="12.75">
      <c r="A1869" s="34" t="s">
        <v>1257</v>
      </c>
      <c r="B1869" s="20">
        <v>41101</v>
      </c>
      <c r="C1869" s="21" t="s">
        <v>4177</v>
      </c>
      <c r="D1869" s="20" t="s">
        <v>4176</v>
      </c>
      <c r="E1869" s="29">
        <v>10.4</v>
      </c>
    </row>
    <row r="1870" spans="1:5" s="26" customFormat="1" ht="12.75">
      <c r="A1870" s="36"/>
      <c r="B1870" s="75" t="s">
        <v>4178</v>
      </c>
      <c r="C1870" s="76"/>
      <c r="D1870" s="77"/>
      <c r="E1870" s="27">
        <f>SUM(E1868:E1869)</f>
        <v>13.7</v>
      </c>
    </row>
    <row r="1871" spans="1:5" s="23" customFormat="1" ht="25.5">
      <c r="A1871" s="34" t="s">
        <v>1257</v>
      </c>
      <c r="B1871" s="20">
        <v>42205</v>
      </c>
      <c r="C1871" s="21" t="s">
        <v>4179</v>
      </c>
      <c r="D1871" s="20" t="s">
        <v>4180</v>
      </c>
      <c r="E1871" s="29">
        <v>6.6</v>
      </c>
    </row>
    <row r="1872" spans="1:5" s="23" customFormat="1" ht="12.75">
      <c r="A1872" s="34" t="s">
        <v>1257</v>
      </c>
      <c r="B1872" s="20">
        <v>42206</v>
      </c>
      <c r="C1872" s="21" t="s">
        <v>4181</v>
      </c>
      <c r="D1872" s="20" t="s">
        <v>4180</v>
      </c>
      <c r="E1872" s="29">
        <v>4.45</v>
      </c>
    </row>
    <row r="1873" spans="1:5" s="23" customFormat="1" ht="12.75">
      <c r="A1873" s="34" t="s">
        <v>1257</v>
      </c>
      <c r="B1873" s="20">
        <v>42204</v>
      </c>
      <c r="C1873" s="21" t="s">
        <v>4182</v>
      </c>
      <c r="D1873" s="20" t="s">
        <v>4180</v>
      </c>
      <c r="E1873" s="29">
        <v>3.5</v>
      </c>
    </row>
    <row r="1874" spans="1:5" s="23" customFormat="1" ht="12.75">
      <c r="A1874" s="34" t="s">
        <v>1257</v>
      </c>
      <c r="B1874" s="20">
        <v>42203</v>
      </c>
      <c r="C1874" s="21" t="s">
        <v>4183</v>
      </c>
      <c r="D1874" s="20" t="s">
        <v>4180</v>
      </c>
      <c r="E1874" s="29">
        <v>2.2</v>
      </c>
    </row>
    <row r="1875" spans="1:5" s="23" customFormat="1" ht="12.75">
      <c r="A1875" s="34" t="s">
        <v>1257</v>
      </c>
      <c r="B1875" s="20">
        <v>42202</v>
      </c>
      <c r="C1875" s="21" t="s">
        <v>4184</v>
      </c>
      <c r="D1875" s="20" t="s">
        <v>4180</v>
      </c>
      <c r="E1875" s="29">
        <v>2</v>
      </c>
    </row>
    <row r="1876" spans="1:5" s="26" customFormat="1" ht="12.75">
      <c r="A1876" s="36"/>
      <c r="B1876" s="75" t="s">
        <v>4185</v>
      </c>
      <c r="C1876" s="76"/>
      <c r="D1876" s="77"/>
      <c r="E1876" s="27">
        <f>SUM(E1871:E1875)</f>
        <v>18.75</v>
      </c>
    </row>
    <row r="1877" spans="1:5" s="23" customFormat="1" ht="25.5">
      <c r="A1877" s="34" t="s">
        <v>1257</v>
      </c>
      <c r="B1877" s="20">
        <v>41903</v>
      </c>
      <c r="C1877" s="21" t="s">
        <v>4186</v>
      </c>
      <c r="D1877" s="20" t="s">
        <v>4187</v>
      </c>
      <c r="E1877" s="29">
        <v>8.5</v>
      </c>
    </row>
    <row r="1878" spans="1:5" s="26" customFormat="1" ht="12.75">
      <c r="A1878" s="36"/>
      <c r="B1878" s="75" t="s">
        <v>4188</v>
      </c>
      <c r="C1878" s="76"/>
      <c r="D1878" s="77"/>
      <c r="E1878" s="27">
        <f>SUM(E1877)</f>
        <v>8.5</v>
      </c>
    </row>
    <row r="1879" spans="1:5" s="23" customFormat="1" ht="12.75">
      <c r="A1879" s="34" t="s">
        <v>1257</v>
      </c>
      <c r="B1879" s="20">
        <v>40901</v>
      </c>
      <c r="C1879" s="21" t="s">
        <v>4189</v>
      </c>
      <c r="D1879" s="20" t="s">
        <v>4190</v>
      </c>
      <c r="E1879" s="29">
        <v>9.35</v>
      </c>
    </row>
    <row r="1880" spans="1:5" s="23" customFormat="1" ht="12.75">
      <c r="A1880" s="34" t="s">
        <v>1257</v>
      </c>
      <c r="B1880" s="20">
        <v>40902</v>
      </c>
      <c r="C1880" s="21" t="s">
        <v>4191</v>
      </c>
      <c r="D1880" s="20" t="s">
        <v>4190</v>
      </c>
      <c r="E1880" s="29">
        <v>13.7</v>
      </c>
    </row>
    <row r="1881" spans="1:5" s="23" customFormat="1" ht="25.5">
      <c r="A1881" s="34" t="s">
        <v>1257</v>
      </c>
      <c r="B1881" s="20">
        <v>40903</v>
      </c>
      <c r="C1881" s="21" t="s">
        <v>4192</v>
      </c>
      <c r="D1881" s="20" t="s">
        <v>4190</v>
      </c>
      <c r="E1881" s="29">
        <v>11.8</v>
      </c>
    </row>
    <row r="1882" spans="1:5" s="26" customFormat="1" ht="12.75">
      <c r="A1882" s="36"/>
      <c r="B1882" s="75" t="s">
        <v>1585</v>
      </c>
      <c r="C1882" s="76"/>
      <c r="D1882" s="77"/>
      <c r="E1882" s="27">
        <f>SUM(E1879:E1881)</f>
        <v>34.849999999999994</v>
      </c>
    </row>
    <row r="1883" spans="1:5" s="23" customFormat="1" ht="25.5">
      <c r="A1883" s="34" t="s">
        <v>1257</v>
      </c>
      <c r="B1883" s="20">
        <v>42102</v>
      </c>
      <c r="C1883" s="46" t="s">
        <v>1586</v>
      </c>
      <c r="D1883" s="20" t="s">
        <v>1587</v>
      </c>
      <c r="E1883" s="29">
        <v>6.1</v>
      </c>
    </row>
    <row r="1884" spans="1:5" s="26" customFormat="1" ht="12.75">
      <c r="A1884" s="36"/>
      <c r="B1884" s="75" t="s">
        <v>1588</v>
      </c>
      <c r="C1884" s="76"/>
      <c r="D1884" s="77"/>
      <c r="E1884" s="27">
        <f>SUM(E1883)</f>
        <v>6.1</v>
      </c>
    </row>
    <row r="1885" spans="1:5" s="23" customFormat="1" ht="12.75">
      <c r="A1885" s="34" t="s">
        <v>1257</v>
      </c>
      <c r="B1885" s="20">
        <v>39551</v>
      </c>
      <c r="C1885" s="21" t="s">
        <v>1589</v>
      </c>
      <c r="D1885" s="20" t="s">
        <v>1590</v>
      </c>
      <c r="E1885" s="29">
        <v>10.35</v>
      </c>
    </row>
    <row r="1886" spans="1:5" s="23" customFormat="1" ht="12.75">
      <c r="A1886" s="34" t="s">
        <v>1257</v>
      </c>
      <c r="B1886" s="20">
        <v>39554</v>
      </c>
      <c r="C1886" s="21" t="s">
        <v>1591</v>
      </c>
      <c r="D1886" s="20" t="s">
        <v>1590</v>
      </c>
      <c r="E1886" s="29">
        <v>4</v>
      </c>
    </row>
    <row r="1887" spans="1:5" s="23" customFormat="1" ht="12.75">
      <c r="A1887" s="34" t="s">
        <v>1257</v>
      </c>
      <c r="B1887" s="20">
        <v>39553</v>
      </c>
      <c r="C1887" s="21" t="s">
        <v>1592</v>
      </c>
      <c r="D1887" s="20" t="s">
        <v>1590</v>
      </c>
      <c r="E1887" s="29">
        <v>7.55</v>
      </c>
    </row>
    <row r="1888" spans="1:5" s="23" customFormat="1" ht="12.75">
      <c r="A1888" s="34" t="s">
        <v>1257</v>
      </c>
      <c r="B1888" s="20">
        <v>39555</v>
      </c>
      <c r="C1888" s="21" t="s">
        <v>1593</v>
      </c>
      <c r="D1888" s="20" t="s">
        <v>1590</v>
      </c>
      <c r="E1888" s="29">
        <v>5</v>
      </c>
    </row>
    <row r="1889" spans="1:5" s="23" customFormat="1" ht="12.75">
      <c r="A1889" s="34" t="s">
        <v>1257</v>
      </c>
      <c r="B1889" s="20">
        <v>39556</v>
      </c>
      <c r="C1889" s="21" t="s">
        <v>1594</v>
      </c>
      <c r="D1889" s="20" t="s">
        <v>1590</v>
      </c>
      <c r="E1889" s="29">
        <v>3</v>
      </c>
    </row>
    <row r="1890" spans="1:5" s="26" customFormat="1" ht="12.75">
      <c r="A1890" s="36"/>
      <c r="B1890" s="75" t="s">
        <v>1595</v>
      </c>
      <c r="C1890" s="76"/>
      <c r="D1890" s="77"/>
      <c r="E1890" s="27">
        <f>SUM(E1885:E1889)</f>
        <v>29.9</v>
      </c>
    </row>
    <row r="1891" spans="1:5" s="23" customFormat="1" ht="12.75">
      <c r="A1891" s="34" t="s">
        <v>1257</v>
      </c>
      <c r="B1891" s="20">
        <v>37951</v>
      </c>
      <c r="C1891" s="21" t="s">
        <v>1596</v>
      </c>
      <c r="D1891" s="20" t="s">
        <v>1597</v>
      </c>
      <c r="E1891" s="29">
        <v>15.2</v>
      </c>
    </row>
    <row r="1892" spans="1:5" s="23" customFormat="1" ht="12.75">
      <c r="A1892" s="34" t="s">
        <v>1257</v>
      </c>
      <c r="B1892" s="20">
        <v>37954</v>
      </c>
      <c r="C1892" s="21" t="s">
        <v>1598</v>
      </c>
      <c r="D1892" s="20" t="s">
        <v>1597</v>
      </c>
      <c r="E1892" s="29">
        <v>4</v>
      </c>
    </row>
    <row r="1893" spans="1:5" s="23" customFormat="1" ht="12.75">
      <c r="A1893" s="34" t="s">
        <v>1257</v>
      </c>
      <c r="B1893" s="20">
        <v>37953</v>
      </c>
      <c r="C1893" s="21" t="s">
        <v>1599</v>
      </c>
      <c r="D1893" s="20" t="s">
        <v>1597</v>
      </c>
      <c r="E1893" s="29">
        <v>6.5</v>
      </c>
    </row>
    <row r="1894" spans="1:5" s="23" customFormat="1" ht="25.5">
      <c r="A1894" s="34" t="s">
        <v>1257</v>
      </c>
      <c r="B1894" s="20">
        <v>38552</v>
      </c>
      <c r="C1894" s="21" t="s">
        <v>1423</v>
      </c>
      <c r="D1894" s="20" t="s">
        <v>1597</v>
      </c>
      <c r="E1894" s="29">
        <v>4.5</v>
      </c>
    </row>
    <row r="1895" spans="1:5" s="26" customFormat="1" ht="12.75">
      <c r="A1895" s="36"/>
      <c r="B1895" s="75" t="s">
        <v>1600</v>
      </c>
      <c r="C1895" s="76"/>
      <c r="D1895" s="77"/>
      <c r="E1895" s="27">
        <f>SUM(E1891:E1894)</f>
        <v>30.2</v>
      </c>
    </row>
    <row r="1896" spans="1:5" s="23" customFormat="1" ht="25.5">
      <c r="A1896" s="34" t="s">
        <v>1257</v>
      </c>
      <c r="B1896" s="20">
        <v>42353</v>
      </c>
      <c r="C1896" s="21" t="s">
        <v>1601</v>
      </c>
      <c r="D1896" s="20" t="s">
        <v>1602</v>
      </c>
      <c r="E1896" s="29">
        <v>8</v>
      </c>
    </row>
    <row r="1897" spans="1:5" s="26" customFormat="1" ht="12.75">
      <c r="A1897" s="36"/>
      <c r="B1897" s="75" t="s">
        <v>1603</v>
      </c>
      <c r="C1897" s="76"/>
      <c r="D1897" s="77"/>
      <c r="E1897" s="27">
        <f>SUM(E1896)</f>
        <v>8</v>
      </c>
    </row>
    <row r="1898" spans="1:5" s="23" customFormat="1" ht="25.5">
      <c r="A1898" s="34" t="s">
        <v>1257</v>
      </c>
      <c r="B1898" s="20">
        <v>38453</v>
      </c>
      <c r="C1898" s="21" t="s">
        <v>1604</v>
      </c>
      <c r="D1898" s="20" t="s">
        <v>1605</v>
      </c>
      <c r="E1898" s="29">
        <v>9.7</v>
      </c>
    </row>
    <row r="1899" spans="1:5" s="23" customFormat="1" ht="25.5">
      <c r="A1899" s="34" t="s">
        <v>1257</v>
      </c>
      <c r="B1899" s="20">
        <v>38455</v>
      </c>
      <c r="C1899" s="21" t="s">
        <v>1606</v>
      </c>
      <c r="D1899" s="20" t="s">
        <v>1605</v>
      </c>
      <c r="E1899" s="29">
        <v>3.8</v>
      </c>
    </row>
    <row r="1900" spans="1:5" s="23" customFormat="1" ht="12.75">
      <c r="A1900" s="34" t="s">
        <v>1257</v>
      </c>
      <c r="B1900" s="20">
        <v>38452</v>
      </c>
      <c r="C1900" s="21" t="s">
        <v>1607</v>
      </c>
      <c r="D1900" s="20" t="s">
        <v>1605</v>
      </c>
      <c r="E1900" s="29">
        <v>3.9</v>
      </c>
    </row>
    <row r="1901" spans="1:5" s="23" customFormat="1" ht="25.5">
      <c r="A1901" s="34" t="s">
        <v>1257</v>
      </c>
      <c r="B1901" s="20">
        <v>38456</v>
      </c>
      <c r="C1901" s="47" t="s">
        <v>1608</v>
      </c>
      <c r="D1901" s="42" t="s">
        <v>1605</v>
      </c>
      <c r="E1901" s="29">
        <v>12.7</v>
      </c>
    </row>
    <row r="1902" spans="1:5" s="23" customFormat="1" ht="12.75">
      <c r="A1902" s="34" t="s">
        <v>1257</v>
      </c>
      <c r="B1902" s="20">
        <v>38454</v>
      </c>
      <c r="C1902" s="21" t="s">
        <v>1609</v>
      </c>
      <c r="D1902" s="20" t="s">
        <v>1605</v>
      </c>
      <c r="E1902" s="29">
        <v>0.7</v>
      </c>
    </row>
    <row r="1903" spans="1:5" s="26" customFormat="1" ht="12.75">
      <c r="A1903" s="36"/>
      <c r="B1903" s="75" t="s">
        <v>1610</v>
      </c>
      <c r="C1903" s="76"/>
      <c r="D1903" s="77"/>
      <c r="E1903" s="27">
        <f>SUM(E1898:E1902)</f>
        <v>30.799999999999997</v>
      </c>
    </row>
    <row r="1904" spans="1:5" s="23" customFormat="1" ht="12.75">
      <c r="A1904" s="34" t="s">
        <v>1257</v>
      </c>
      <c r="B1904" s="20">
        <v>43070</v>
      </c>
      <c r="C1904" s="45" t="s">
        <v>1611</v>
      </c>
      <c r="D1904" s="20" t="s">
        <v>1612</v>
      </c>
      <c r="E1904" s="29">
        <v>4</v>
      </c>
    </row>
    <row r="1905" spans="1:5" s="26" customFormat="1" ht="12.75">
      <c r="A1905" s="36"/>
      <c r="B1905" s="75" t="s">
        <v>1613</v>
      </c>
      <c r="C1905" s="76"/>
      <c r="D1905" s="77"/>
      <c r="E1905" s="27">
        <f>SUM(E1904)</f>
        <v>4</v>
      </c>
    </row>
    <row r="1906" spans="1:5" s="23" customFormat="1" ht="12.75">
      <c r="A1906" s="34" t="s">
        <v>1257</v>
      </c>
      <c r="B1906" s="20">
        <v>42654</v>
      </c>
      <c r="C1906" s="21" t="s">
        <v>1614</v>
      </c>
      <c r="D1906" s="20" t="s">
        <v>1615</v>
      </c>
      <c r="E1906" s="29">
        <v>5.5</v>
      </c>
    </row>
    <row r="1907" spans="1:5" s="23" customFormat="1" ht="25.5">
      <c r="A1907" s="34" t="s">
        <v>1257</v>
      </c>
      <c r="B1907" s="20">
        <v>42651</v>
      </c>
      <c r="C1907" s="21" t="s">
        <v>1616</v>
      </c>
      <c r="D1907" s="20" t="s">
        <v>1615</v>
      </c>
      <c r="E1907" s="29">
        <v>14.5</v>
      </c>
    </row>
    <row r="1908" spans="1:5" s="23" customFormat="1" ht="25.5">
      <c r="A1908" s="34" t="s">
        <v>1257</v>
      </c>
      <c r="B1908" s="20">
        <v>42653</v>
      </c>
      <c r="C1908" s="21" t="s">
        <v>1617</v>
      </c>
      <c r="D1908" s="20" t="s">
        <v>1615</v>
      </c>
      <c r="E1908" s="29">
        <v>5.3</v>
      </c>
    </row>
    <row r="1909" spans="1:5" s="26" customFormat="1" ht="12.75">
      <c r="A1909" s="36" t="s">
        <v>1618</v>
      </c>
      <c r="B1909" s="75" t="s">
        <v>1619</v>
      </c>
      <c r="C1909" s="76"/>
      <c r="D1909" s="77"/>
      <c r="E1909" s="27">
        <f>SUM(E1906:E1908)</f>
        <v>25.3</v>
      </c>
    </row>
    <row r="1910" spans="1:5" s="23" customFormat="1" ht="25.5">
      <c r="A1910" s="34" t="s">
        <v>1257</v>
      </c>
      <c r="B1910" s="20">
        <v>40201</v>
      </c>
      <c r="C1910" s="21" t="s">
        <v>1620</v>
      </c>
      <c r="D1910" s="20" t="s">
        <v>1621</v>
      </c>
      <c r="E1910" s="29">
        <v>16.4</v>
      </c>
    </row>
    <row r="1911" spans="1:5" s="23" customFormat="1" ht="25.5">
      <c r="A1911" s="34" t="s">
        <v>1257</v>
      </c>
      <c r="B1911" s="20">
        <v>40202</v>
      </c>
      <c r="C1911" s="21" t="s">
        <v>1622</v>
      </c>
      <c r="D1911" s="20" t="s">
        <v>1621</v>
      </c>
      <c r="E1911" s="29">
        <v>0.31</v>
      </c>
    </row>
    <row r="1912" spans="1:5" s="23" customFormat="1" ht="25.5">
      <c r="A1912" s="34" t="s">
        <v>1257</v>
      </c>
      <c r="B1912" s="20">
        <v>40204</v>
      </c>
      <c r="C1912" s="24" t="s">
        <v>1623</v>
      </c>
      <c r="D1912" s="20" t="s">
        <v>1621</v>
      </c>
      <c r="E1912" s="29">
        <v>4.6</v>
      </c>
    </row>
    <row r="1913" spans="1:5" s="23" customFormat="1" ht="12.75">
      <c r="A1913" s="34" t="s">
        <v>1257</v>
      </c>
      <c r="B1913" s="20">
        <v>40206</v>
      </c>
      <c r="C1913" s="21" t="s">
        <v>1624</v>
      </c>
      <c r="D1913" s="20" t="s">
        <v>1621</v>
      </c>
      <c r="E1913" s="29">
        <v>2.31</v>
      </c>
    </row>
    <row r="1914" spans="1:5" s="26" customFormat="1" ht="12.75">
      <c r="A1914" s="36"/>
      <c r="B1914" s="75" t="s">
        <v>1625</v>
      </c>
      <c r="C1914" s="76"/>
      <c r="D1914" s="77"/>
      <c r="E1914" s="27">
        <f>SUM(E1910:E1913)</f>
        <v>23.619999999999994</v>
      </c>
    </row>
    <row r="1915" spans="1:5" s="23" customFormat="1" ht="25.5">
      <c r="A1915" s="34" t="s">
        <v>1257</v>
      </c>
      <c r="B1915" s="20">
        <v>39150</v>
      </c>
      <c r="C1915" s="21" t="s">
        <v>1626</v>
      </c>
      <c r="D1915" s="20" t="s">
        <v>1627</v>
      </c>
      <c r="E1915" s="29">
        <v>5</v>
      </c>
    </row>
    <row r="1916" spans="1:5" s="23" customFormat="1" ht="12.75">
      <c r="A1916" s="34" t="s">
        <v>1257</v>
      </c>
      <c r="B1916" s="20">
        <v>39151</v>
      </c>
      <c r="C1916" s="46" t="s">
        <v>1628</v>
      </c>
      <c r="D1916" s="20" t="s">
        <v>1627</v>
      </c>
      <c r="E1916" s="29">
        <v>7</v>
      </c>
    </row>
    <row r="1917" spans="1:5" s="23" customFormat="1" ht="12.75">
      <c r="A1917" s="34" t="s">
        <v>1257</v>
      </c>
      <c r="B1917" s="20">
        <v>39152</v>
      </c>
      <c r="C1917" s="45" t="s">
        <v>1629</v>
      </c>
      <c r="D1917" s="20" t="s">
        <v>1627</v>
      </c>
      <c r="E1917" s="29">
        <v>4.5</v>
      </c>
    </row>
    <row r="1918" spans="1:5" s="26" customFormat="1" ht="12.75">
      <c r="A1918" s="36"/>
      <c r="B1918" s="75" t="s">
        <v>1630</v>
      </c>
      <c r="C1918" s="76"/>
      <c r="D1918" s="77"/>
      <c r="E1918" s="27">
        <f>SUM(E1915:E1917)</f>
        <v>16.5</v>
      </c>
    </row>
    <row r="1919" spans="1:5" s="23" customFormat="1" ht="12.75">
      <c r="A1919" s="34" t="s">
        <v>1257</v>
      </c>
      <c r="B1919" s="20">
        <v>42901</v>
      </c>
      <c r="C1919" s="21" t="s">
        <v>1631</v>
      </c>
      <c r="D1919" s="20" t="s">
        <v>1632</v>
      </c>
      <c r="E1919" s="29">
        <v>9.2</v>
      </c>
    </row>
    <row r="1920" spans="1:5" s="26" customFormat="1" ht="12.75">
      <c r="A1920" s="36"/>
      <c r="B1920" s="75" t="s">
        <v>1633</v>
      </c>
      <c r="C1920" s="76"/>
      <c r="D1920" s="77"/>
      <c r="E1920" s="27">
        <f>SUM(E1919)</f>
        <v>9.2</v>
      </c>
    </row>
    <row r="1921" spans="1:5" s="23" customFormat="1" ht="25.5">
      <c r="A1921" s="34" t="s">
        <v>1257</v>
      </c>
      <c r="B1921" s="20">
        <v>41602</v>
      </c>
      <c r="C1921" s="21" t="s">
        <v>1634</v>
      </c>
      <c r="D1921" s="20" t="s">
        <v>1635</v>
      </c>
      <c r="E1921" s="29">
        <v>7.2</v>
      </c>
    </row>
    <row r="1922" spans="1:5" s="26" customFormat="1" ht="12.75">
      <c r="A1922" s="36"/>
      <c r="B1922" s="75" t="s">
        <v>1636</v>
      </c>
      <c r="C1922" s="76"/>
      <c r="D1922" s="77"/>
      <c r="E1922" s="27">
        <f>SUM(E1921)</f>
        <v>7.2</v>
      </c>
    </row>
    <row r="1923" spans="1:5" s="23" customFormat="1" ht="25.5">
      <c r="A1923" s="34" t="s">
        <v>1257</v>
      </c>
      <c r="B1923" s="20">
        <v>37551</v>
      </c>
      <c r="C1923" s="21" t="s">
        <v>1637</v>
      </c>
      <c r="D1923" s="20" t="s">
        <v>1638</v>
      </c>
      <c r="E1923" s="29">
        <v>3.82</v>
      </c>
    </row>
    <row r="1924" spans="1:5" s="26" customFormat="1" ht="12.75">
      <c r="A1924" s="36"/>
      <c r="B1924" s="75" t="s">
        <v>3582</v>
      </c>
      <c r="C1924" s="76"/>
      <c r="D1924" s="77"/>
      <c r="E1924" s="27">
        <f>SUM(E1923)</f>
        <v>3.82</v>
      </c>
    </row>
    <row r="1925" spans="1:5" s="23" customFormat="1" ht="12.75">
      <c r="A1925" s="34" t="s">
        <v>1257</v>
      </c>
      <c r="B1925" s="20">
        <v>40351</v>
      </c>
      <c r="C1925" s="21" t="s">
        <v>1639</v>
      </c>
      <c r="D1925" s="20" t="s">
        <v>1640</v>
      </c>
      <c r="E1925" s="29">
        <v>10.2</v>
      </c>
    </row>
    <row r="1926" spans="1:5" s="23" customFormat="1" ht="12.75">
      <c r="A1926" s="34" t="s">
        <v>1257</v>
      </c>
      <c r="B1926" s="20">
        <v>40352</v>
      </c>
      <c r="C1926" s="21" t="s">
        <v>1641</v>
      </c>
      <c r="D1926" s="20" t="s">
        <v>1640</v>
      </c>
      <c r="E1926" s="29">
        <v>9</v>
      </c>
    </row>
    <row r="1927" spans="1:5" s="26" customFormat="1" ht="12.75">
      <c r="A1927" s="36"/>
      <c r="B1927" s="75" t="s">
        <v>1642</v>
      </c>
      <c r="C1927" s="76"/>
      <c r="D1927" s="77"/>
      <c r="E1927" s="27">
        <f>SUM(E1925:E1926)</f>
        <v>19.2</v>
      </c>
    </row>
    <row r="1928" spans="1:5" s="23" customFormat="1" ht="12.75">
      <c r="A1928" s="34" t="s">
        <v>1257</v>
      </c>
      <c r="B1928" s="20">
        <v>42001</v>
      </c>
      <c r="C1928" s="21" t="s">
        <v>1643</v>
      </c>
      <c r="D1928" s="20" t="s">
        <v>1644</v>
      </c>
      <c r="E1928" s="29">
        <v>5.2</v>
      </c>
    </row>
    <row r="1929" spans="1:5" s="23" customFormat="1" ht="12.75">
      <c r="A1929" s="34"/>
      <c r="B1929" s="75" t="s">
        <v>1645</v>
      </c>
      <c r="C1929" s="76"/>
      <c r="D1929" s="77"/>
      <c r="E1929" s="27">
        <f>SUM(E1928)</f>
        <v>5.2</v>
      </c>
    </row>
    <row r="1930" spans="1:5" s="23" customFormat="1" ht="25.5">
      <c r="A1930" s="34" t="s">
        <v>1257</v>
      </c>
      <c r="B1930" s="20">
        <v>42401</v>
      </c>
      <c r="C1930" s="21" t="s">
        <v>1646</v>
      </c>
      <c r="D1930" s="20" t="s">
        <v>1647</v>
      </c>
      <c r="E1930" s="29">
        <v>3.7</v>
      </c>
    </row>
    <row r="1931" spans="1:5" s="23" customFormat="1" ht="12.75">
      <c r="A1931" s="34" t="s">
        <v>1257</v>
      </c>
      <c r="B1931" s="20">
        <v>42404</v>
      </c>
      <c r="C1931" s="21" t="s">
        <v>1648</v>
      </c>
      <c r="D1931" s="20" t="s">
        <v>1647</v>
      </c>
      <c r="E1931" s="29">
        <v>16.2</v>
      </c>
    </row>
    <row r="1932" spans="1:5" s="23" customFormat="1" ht="12.75">
      <c r="A1932" s="34" t="s">
        <v>1257</v>
      </c>
      <c r="B1932" s="20">
        <v>42405</v>
      </c>
      <c r="C1932" s="21" t="s">
        <v>1649</v>
      </c>
      <c r="D1932" s="20" t="s">
        <v>1647</v>
      </c>
      <c r="E1932" s="29">
        <v>13</v>
      </c>
    </row>
    <row r="1933" spans="1:5" s="26" customFormat="1" ht="12.75">
      <c r="A1933" s="36"/>
      <c r="B1933" s="75" t="s">
        <v>1650</v>
      </c>
      <c r="C1933" s="76"/>
      <c r="D1933" s="77"/>
      <c r="E1933" s="27">
        <f>SUM(E1930:E1932)</f>
        <v>32.9</v>
      </c>
    </row>
    <row r="1934" spans="1:5" s="23" customFormat="1" ht="12.75">
      <c r="A1934" s="34" t="s">
        <v>1257</v>
      </c>
      <c r="B1934" s="20">
        <v>40455</v>
      </c>
      <c r="C1934" s="21" t="s">
        <v>1651</v>
      </c>
      <c r="D1934" s="20" t="s">
        <v>1652</v>
      </c>
      <c r="E1934" s="29">
        <v>9</v>
      </c>
    </row>
    <row r="1935" spans="1:5" s="23" customFormat="1" ht="12.75">
      <c r="A1935" s="34" t="s">
        <v>1257</v>
      </c>
      <c r="B1935" s="20">
        <v>40454</v>
      </c>
      <c r="C1935" s="21" t="s">
        <v>1653</v>
      </c>
      <c r="D1935" s="20" t="s">
        <v>1652</v>
      </c>
      <c r="E1935" s="29">
        <v>13.3</v>
      </c>
    </row>
    <row r="1936" spans="1:5" s="23" customFormat="1" ht="12.75">
      <c r="A1936" s="34" t="s">
        <v>1257</v>
      </c>
      <c r="B1936" s="20">
        <v>40456</v>
      </c>
      <c r="C1936" s="21" t="s">
        <v>1654</v>
      </c>
      <c r="D1936" s="20" t="s">
        <v>1652</v>
      </c>
      <c r="E1936" s="29">
        <v>5.9</v>
      </c>
    </row>
    <row r="1937" spans="1:5" s="23" customFormat="1" ht="12.75">
      <c r="A1937" s="34" t="s">
        <v>1257</v>
      </c>
      <c r="B1937" s="20">
        <v>40452</v>
      </c>
      <c r="C1937" s="21" t="s">
        <v>1655</v>
      </c>
      <c r="D1937" s="20" t="s">
        <v>1652</v>
      </c>
      <c r="E1937" s="29">
        <v>18.4</v>
      </c>
    </row>
    <row r="1938" spans="1:5" s="23" customFormat="1" ht="12.75">
      <c r="A1938" s="34" t="s">
        <v>1257</v>
      </c>
      <c r="B1938" s="20">
        <v>40453</v>
      </c>
      <c r="C1938" s="21" t="s">
        <v>1656</v>
      </c>
      <c r="D1938" s="20" t="s">
        <v>1652</v>
      </c>
      <c r="E1938" s="29">
        <v>3.6</v>
      </c>
    </row>
    <row r="1939" spans="1:5" s="26" customFormat="1" ht="12.75">
      <c r="A1939" s="36"/>
      <c r="B1939" s="75" t="s">
        <v>1657</v>
      </c>
      <c r="C1939" s="76"/>
      <c r="D1939" s="77"/>
      <c r="E1939" s="27">
        <f>SUM(E1934:E1938)</f>
        <v>50.2</v>
      </c>
    </row>
    <row r="1940" spans="1:5" s="23" customFormat="1" ht="25.5">
      <c r="A1940" s="34" t="s">
        <v>1257</v>
      </c>
      <c r="B1940" s="20">
        <v>38500</v>
      </c>
      <c r="C1940" s="21" t="s">
        <v>1658</v>
      </c>
      <c r="D1940" s="20" t="s">
        <v>1659</v>
      </c>
      <c r="E1940" s="29">
        <v>5.5</v>
      </c>
    </row>
    <row r="1941" spans="1:5" s="23" customFormat="1" ht="12.75">
      <c r="A1941" s="34" t="s">
        <v>1257</v>
      </c>
      <c r="B1941" s="20">
        <v>38502</v>
      </c>
      <c r="C1941" s="21" t="s">
        <v>1660</v>
      </c>
      <c r="D1941" s="20" t="s">
        <v>1659</v>
      </c>
      <c r="E1941" s="29">
        <v>4.3</v>
      </c>
    </row>
    <row r="1942" spans="1:5" s="23" customFormat="1" ht="12.75">
      <c r="A1942" s="34" t="s">
        <v>1257</v>
      </c>
      <c r="B1942" s="20">
        <v>38505</v>
      </c>
      <c r="C1942" s="21" t="s">
        <v>1661</v>
      </c>
      <c r="D1942" s="20" t="s">
        <v>1659</v>
      </c>
      <c r="E1942" s="29">
        <v>3.7</v>
      </c>
    </row>
    <row r="1943" spans="1:5" s="23" customFormat="1" ht="25.5">
      <c r="A1943" s="34" t="s">
        <v>1257</v>
      </c>
      <c r="B1943" s="20">
        <v>38501</v>
      </c>
      <c r="C1943" s="19" t="s">
        <v>1662</v>
      </c>
      <c r="D1943" s="37" t="s">
        <v>1659</v>
      </c>
      <c r="E1943" s="29">
        <v>5.5</v>
      </c>
    </row>
    <row r="1944" spans="1:5" s="23" customFormat="1" ht="12.75">
      <c r="A1944" s="34" t="s">
        <v>1257</v>
      </c>
      <c r="B1944" s="20">
        <v>38508</v>
      </c>
      <c r="C1944" s="21" t="s">
        <v>1663</v>
      </c>
      <c r="D1944" s="20" t="s">
        <v>1659</v>
      </c>
      <c r="E1944" s="29">
        <v>4.85</v>
      </c>
    </row>
    <row r="1945" spans="1:5" s="23" customFormat="1" ht="12.75">
      <c r="A1945" s="34" t="s">
        <v>1257</v>
      </c>
      <c r="B1945" s="20">
        <v>38506</v>
      </c>
      <c r="C1945" s="45" t="s">
        <v>1664</v>
      </c>
      <c r="D1945" s="20" t="s">
        <v>1659</v>
      </c>
      <c r="E1945" s="29">
        <v>12.75</v>
      </c>
    </row>
    <row r="1946" spans="1:5" s="26" customFormat="1" ht="12.75">
      <c r="A1946" s="36"/>
      <c r="B1946" s="75" t="s">
        <v>1665</v>
      </c>
      <c r="C1946" s="76"/>
      <c r="D1946" s="77"/>
      <c r="E1946" s="27">
        <f>SUM(E1940:E1945)</f>
        <v>36.6</v>
      </c>
    </row>
    <row r="1947" spans="1:5" s="23" customFormat="1" ht="12.75">
      <c r="A1947" s="34" t="s">
        <v>1257</v>
      </c>
      <c r="B1947" s="20">
        <v>42611</v>
      </c>
      <c r="C1947" s="21" t="s">
        <v>1666</v>
      </c>
      <c r="D1947" s="20" t="s">
        <v>1667</v>
      </c>
      <c r="E1947" s="29">
        <v>8</v>
      </c>
    </row>
    <row r="1948" spans="1:5" s="23" customFormat="1" ht="25.5">
      <c r="A1948" s="34" t="s">
        <v>1257</v>
      </c>
      <c r="B1948" s="20">
        <v>42610</v>
      </c>
      <c r="C1948" s="21" t="s">
        <v>1668</v>
      </c>
      <c r="D1948" s="20" t="s">
        <v>1667</v>
      </c>
      <c r="E1948" s="29">
        <v>22.2</v>
      </c>
    </row>
    <row r="1949" spans="1:5" s="23" customFormat="1" ht="12.75">
      <c r="A1949" s="34" t="s">
        <v>1257</v>
      </c>
      <c r="B1949" s="20">
        <v>42614</v>
      </c>
      <c r="C1949" s="21" t="s">
        <v>1669</v>
      </c>
      <c r="D1949" s="20" t="s">
        <v>1667</v>
      </c>
      <c r="E1949" s="29">
        <v>17.95</v>
      </c>
    </row>
    <row r="1950" spans="1:5" s="23" customFormat="1" ht="12.75">
      <c r="A1950" s="34" t="s">
        <v>1257</v>
      </c>
      <c r="B1950" s="20">
        <v>42612</v>
      </c>
      <c r="C1950" s="21" t="s">
        <v>1670</v>
      </c>
      <c r="D1950" s="20" t="s">
        <v>1667</v>
      </c>
      <c r="E1950" s="29">
        <v>23.1</v>
      </c>
    </row>
    <row r="1951" spans="1:5" s="23" customFormat="1" ht="12.75">
      <c r="A1951" s="34" t="s">
        <v>1257</v>
      </c>
      <c r="B1951" s="20">
        <v>42601</v>
      </c>
      <c r="C1951" s="21" t="s">
        <v>1671</v>
      </c>
      <c r="D1951" s="20" t="s">
        <v>1667</v>
      </c>
      <c r="E1951" s="29">
        <v>10</v>
      </c>
    </row>
    <row r="1952" spans="1:5" s="23" customFormat="1" ht="25.5">
      <c r="A1952" s="34" t="s">
        <v>1257</v>
      </c>
      <c r="B1952" s="20">
        <v>42613</v>
      </c>
      <c r="C1952" s="21" t="s">
        <v>1672</v>
      </c>
      <c r="D1952" s="20" t="s">
        <v>1667</v>
      </c>
      <c r="E1952" s="29">
        <v>18</v>
      </c>
    </row>
    <row r="1953" spans="1:5" s="23" customFormat="1" ht="12.75">
      <c r="A1953" s="34" t="s">
        <v>1257</v>
      </c>
      <c r="B1953" s="20">
        <v>42608</v>
      </c>
      <c r="C1953" s="46" t="s">
        <v>1673</v>
      </c>
      <c r="D1953" s="20" t="s">
        <v>1667</v>
      </c>
      <c r="E1953" s="29">
        <v>6</v>
      </c>
    </row>
    <row r="1954" spans="1:5" s="23" customFormat="1" ht="12.75">
      <c r="A1954" s="34" t="s">
        <v>1257</v>
      </c>
      <c r="B1954" s="20">
        <v>42603</v>
      </c>
      <c r="C1954" s="21" t="s">
        <v>1674</v>
      </c>
      <c r="D1954" s="20" t="s">
        <v>1667</v>
      </c>
      <c r="E1954" s="29">
        <v>3.9</v>
      </c>
    </row>
    <row r="1955" spans="1:5" s="26" customFormat="1" ht="12.75">
      <c r="A1955" s="36"/>
      <c r="B1955" s="75" t="s">
        <v>1675</v>
      </c>
      <c r="C1955" s="76"/>
      <c r="D1955" s="77"/>
      <c r="E1955" s="27">
        <f>SUM(E1947:E1954)</f>
        <v>109.15</v>
      </c>
    </row>
    <row r="1956" spans="1:5" s="23" customFormat="1" ht="25.5">
      <c r="A1956" s="34" t="s">
        <v>1257</v>
      </c>
      <c r="B1956" s="20">
        <v>41051</v>
      </c>
      <c r="C1956" s="21" t="s">
        <v>1676</v>
      </c>
      <c r="D1956" s="20" t="s">
        <v>1677</v>
      </c>
      <c r="E1956" s="29">
        <v>14</v>
      </c>
    </row>
    <row r="1957" spans="1:5" s="26" customFormat="1" ht="12.75">
      <c r="A1957" s="36"/>
      <c r="B1957" s="75" t="s">
        <v>1678</v>
      </c>
      <c r="C1957" s="76"/>
      <c r="D1957" s="77"/>
      <c r="E1957" s="27">
        <f>SUM(E1956)</f>
        <v>14</v>
      </c>
    </row>
    <row r="1958" spans="2:5" s="18" customFormat="1" ht="12.75">
      <c r="B1958" s="78" t="s">
        <v>1679</v>
      </c>
      <c r="C1958" s="79"/>
      <c r="D1958" s="80"/>
      <c r="E1958" s="27">
        <f>E1610+E1613+E1620+E1623+E1628+E1630+E1632+E1639+E1648+E1650+E1653+E1655+E1659+E1663+E1665+E1670+E1675+E1678+E1681+E1688+E1691+E1693+E1695+E1697+E1699+E1702+E1705+E1718+E1723+E1725+E1727+E1732+E1736+E1739+E1741+E1747+E1757+E1764+E1766+E1769+E1775+E1778+E1780+E1783+E1785+E1788+E1790+E1794+E1798+E1802+E1804+E1808+E1816+E1820+E1823+E1829+E1835+E1839+E1844+E1846+E1852+E1857+E1861+E1865+E1867+E1870+E1876+E1878+E1882+E1884+E1890+E1895+E1897+E1903+E1905+E1909+E1914+E1918+E1920+E1922+E1924+E1927+E1929+E1933+E1939+E1946+E1955+E1957</f>
        <v>2160.73</v>
      </c>
    </row>
    <row r="1959" spans="1:5" s="23" customFormat="1" ht="12.75">
      <c r="A1959" s="34" t="s">
        <v>1680</v>
      </c>
      <c r="B1959" s="20">
        <v>88219</v>
      </c>
      <c r="C1959" s="21" t="s">
        <v>1681</v>
      </c>
      <c r="D1959" s="20" t="s">
        <v>1682</v>
      </c>
      <c r="E1959" s="29">
        <v>110</v>
      </c>
    </row>
    <row r="1960" spans="1:5" s="23" customFormat="1" ht="12.75">
      <c r="A1960" s="34" t="s">
        <v>1680</v>
      </c>
      <c r="B1960" s="20">
        <v>88220</v>
      </c>
      <c r="C1960" s="21" t="s">
        <v>1683</v>
      </c>
      <c r="D1960" s="20" t="s">
        <v>1682</v>
      </c>
      <c r="E1960" s="29">
        <v>7</v>
      </c>
    </row>
    <row r="1961" spans="1:5" s="23" customFormat="1" ht="12.75">
      <c r="A1961" s="34" t="s">
        <v>1680</v>
      </c>
      <c r="B1961" s="20">
        <v>88221</v>
      </c>
      <c r="C1961" s="21" t="s">
        <v>1684</v>
      </c>
      <c r="D1961" s="20" t="s">
        <v>1682</v>
      </c>
      <c r="E1961" s="29">
        <v>25</v>
      </c>
    </row>
    <row r="1962" spans="1:5" s="23" customFormat="1" ht="12.75">
      <c r="A1962" s="34"/>
      <c r="B1962" s="75" t="s">
        <v>1685</v>
      </c>
      <c r="C1962" s="76"/>
      <c r="D1962" s="77"/>
      <c r="E1962" s="27">
        <f>SUM(E1959:E1961)</f>
        <v>142</v>
      </c>
    </row>
    <row r="1963" spans="2:5" s="18" customFormat="1" ht="12.75">
      <c r="B1963" s="78" t="s">
        <v>1686</v>
      </c>
      <c r="C1963" s="79"/>
      <c r="D1963" s="80"/>
      <c r="E1963" s="27">
        <f>E1962</f>
        <v>142</v>
      </c>
    </row>
    <row r="1964" spans="1:5" s="23" customFormat="1" ht="25.5">
      <c r="A1964" s="34" t="s">
        <v>1687</v>
      </c>
      <c r="B1964" s="20">
        <v>86400</v>
      </c>
      <c r="C1964" s="21" t="s">
        <v>1688</v>
      </c>
      <c r="D1964" s="20" t="s">
        <v>1689</v>
      </c>
      <c r="E1964" s="29">
        <v>17.2</v>
      </c>
    </row>
    <row r="1965" spans="1:5" s="23" customFormat="1" ht="25.5">
      <c r="A1965" s="34" t="s">
        <v>1687</v>
      </c>
      <c r="B1965" s="20">
        <v>86355</v>
      </c>
      <c r="C1965" s="21" t="s">
        <v>1690</v>
      </c>
      <c r="D1965" s="20" t="s">
        <v>1689</v>
      </c>
      <c r="E1965" s="29">
        <v>24</v>
      </c>
    </row>
    <row r="1966" spans="1:5" s="26" customFormat="1" ht="12.75">
      <c r="A1966" s="36"/>
      <c r="B1966" s="75" t="s">
        <v>1691</v>
      </c>
      <c r="C1966" s="76"/>
      <c r="D1966" s="77"/>
      <c r="E1966" s="27">
        <f>SUM(E1964:E1965)</f>
        <v>41.2</v>
      </c>
    </row>
    <row r="1967" spans="1:5" s="23" customFormat="1" ht="25.5">
      <c r="A1967" s="34" t="s">
        <v>1687</v>
      </c>
      <c r="B1967" s="20">
        <v>86195</v>
      </c>
      <c r="C1967" s="21" t="s">
        <v>1692</v>
      </c>
      <c r="D1967" s="20" t="s">
        <v>1693</v>
      </c>
      <c r="E1967" s="29">
        <v>8</v>
      </c>
    </row>
    <row r="1968" spans="1:5" s="23" customFormat="1" ht="38.25">
      <c r="A1968" s="34" t="s">
        <v>1687</v>
      </c>
      <c r="B1968" s="20">
        <v>86196</v>
      </c>
      <c r="C1968" s="21" t="s">
        <v>1694</v>
      </c>
      <c r="D1968" s="20" t="s">
        <v>1695</v>
      </c>
      <c r="E1968" s="29">
        <v>15.4</v>
      </c>
    </row>
    <row r="1969" spans="1:5" s="23" customFormat="1" ht="12.75">
      <c r="A1969" s="34"/>
      <c r="B1969" s="75" t="s">
        <v>1696</v>
      </c>
      <c r="C1969" s="76"/>
      <c r="D1969" s="77"/>
      <c r="E1969" s="27">
        <f>SUM(E1967:E1968)</f>
        <v>23.4</v>
      </c>
    </row>
    <row r="1970" spans="1:5" s="23" customFormat="1" ht="12.75">
      <c r="A1970" s="34" t="s">
        <v>1687</v>
      </c>
      <c r="B1970" s="20">
        <v>86010</v>
      </c>
      <c r="C1970" s="21" t="s">
        <v>1697</v>
      </c>
      <c r="D1970" s="20" t="s">
        <v>1698</v>
      </c>
      <c r="E1970" s="29">
        <v>13.5</v>
      </c>
    </row>
    <row r="1971" spans="1:5" s="23" customFormat="1" ht="12.75">
      <c r="A1971" s="34" t="s">
        <v>1687</v>
      </c>
      <c r="B1971" s="20">
        <v>85998</v>
      </c>
      <c r="C1971" s="21" t="s">
        <v>1699</v>
      </c>
      <c r="D1971" s="20" t="s">
        <v>1698</v>
      </c>
      <c r="E1971" s="29">
        <v>8.4</v>
      </c>
    </row>
    <row r="1972" spans="1:5" s="26" customFormat="1" ht="12.75">
      <c r="A1972" s="36"/>
      <c r="B1972" s="20">
        <v>85995</v>
      </c>
      <c r="C1972" s="21" t="s">
        <v>1700</v>
      </c>
      <c r="D1972" s="20" t="s">
        <v>1698</v>
      </c>
      <c r="E1972" s="29">
        <v>6.95</v>
      </c>
    </row>
    <row r="1973" spans="1:5" s="23" customFormat="1" ht="12.75">
      <c r="A1973" s="34" t="s">
        <v>1687</v>
      </c>
      <c r="B1973" s="20">
        <v>86060</v>
      </c>
      <c r="C1973" s="21" t="s">
        <v>1701</v>
      </c>
      <c r="D1973" s="20" t="s">
        <v>1698</v>
      </c>
      <c r="E1973" s="29">
        <v>2.1</v>
      </c>
    </row>
    <row r="1974" spans="1:5" s="26" customFormat="1" ht="12.75">
      <c r="A1974" s="36"/>
      <c r="B1974" s="75" t="s">
        <v>1702</v>
      </c>
      <c r="C1974" s="76"/>
      <c r="D1974" s="77"/>
      <c r="E1974" s="27">
        <f>SUM(E1970:E1973)</f>
        <v>30.95</v>
      </c>
    </row>
    <row r="1975" spans="1:5" s="23" customFormat="1" ht="12.75">
      <c r="A1975" s="34" t="s">
        <v>1687</v>
      </c>
      <c r="B1975" s="20">
        <v>86185</v>
      </c>
      <c r="C1975" s="21" t="s">
        <v>1703</v>
      </c>
      <c r="D1975" s="20" t="s">
        <v>1704</v>
      </c>
      <c r="E1975" s="29">
        <v>7.1</v>
      </c>
    </row>
    <row r="1976" spans="1:5" s="23" customFormat="1" ht="25.5">
      <c r="A1976" s="34" t="s">
        <v>1687</v>
      </c>
      <c r="B1976" s="20">
        <v>86190</v>
      </c>
      <c r="C1976" s="21" t="s">
        <v>1705</v>
      </c>
      <c r="D1976" s="20" t="s">
        <v>1704</v>
      </c>
      <c r="E1976" s="29">
        <v>26</v>
      </c>
    </row>
    <row r="1977" spans="1:5" s="23" customFormat="1" ht="12.75">
      <c r="A1977" s="34" t="s">
        <v>1687</v>
      </c>
      <c r="B1977" s="20">
        <v>86198</v>
      </c>
      <c r="C1977" s="21" t="s">
        <v>1706</v>
      </c>
      <c r="D1977" s="20" t="s">
        <v>1704</v>
      </c>
      <c r="E1977" s="29">
        <v>18.55</v>
      </c>
    </row>
    <row r="1978" spans="1:5" s="23" customFormat="1" ht="12.75">
      <c r="A1978" s="34" t="s">
        <v>1687</v>
      </c>
      <c r="B1978" s="20">
        <v>86175</v>
      </c>
      <c r="C1978" s="21" t="s">
        <v>1707</v>
      </c>
      <c r="D1978" s="20" t="s">
        <v>1704</v>
      </c>
      <c r="E1978" s="29">
        <v>35.95</v>
      </c>
    </row>
    <row r="1979" spans="1:5" s="23" customFormat="1" ht="12.75">
      <c r="A1979" s="34" t="s">
        <v>1687</v>
      </c>
      <c r="B1979" s="20">
        <v>86115</v>
      </c>
      <c r="C1979" s="21" t="s">
        <v>1708</v>
      </c>
      <c r="D1979" s="20" t="s">
        <v>1704</v>
      </c>
      <c r="E1979" s="29">
        <v>2.65</v>
      </c>
    </row>
    <row r="1980" spans="1:5" s="23" customFormat="1" ht="12.75">
      <c r="A1980" s="34" t="s">
        <v>1687</v>
      </c>
      <c r="B1980" s="20">
        <v>86178</v>
      </c>
      <c r="C1980" s="21" t="s">
        <v>1709</v>
      </c>
      <c r="D1980" s="20" t="s">
        <v>1704</v>
      </c>
      <c r="E1980" s="29">
        <v>4.7</v>
      </c>
    </row>
    <row r="1981" spans="1:5" s="23" customFormat="1" ht="25.5">
      <c r="A1981" s="34" t="s">
        <v>1687</v>
      </c>
      <c r="B1981" s="20">
        <v>86105</v>
      </c>
      <c r="C1981" s="21" t="s">
        <v>1710</v>
      </c>
      <c r="D1981" s="20" t="s">
        <v>1704</v>
      </c>
      <c r="E1981" s="29">
        <v>9.5</v>
      </c>
    </row>
    <row r="1982" spans="1:5" s="26" customFormat="1" ht="12.75">
      <c r="A1982" s="36"/>
      <c r="B1982" s="75" t="s">
        <v>1711</v>
      </c>
      <c r="C1982" s="76"/>
      <c r="D1982" s="77"/>
      <c r="E1982" s="27">
        <f>SUM(E1975:E1981)</f>
        <v>104.45000000000002</v>
      </c>
    </row>
    <row r="1983" spans="1:5" s="23" customFormat="1" ht="12.75">
      <c r="A1983" s="34" t="s">
        <v>1687</v>
      </c>
      <c r="B1983" s="20">
        <v>86600</v>
      </c>
      <c r="C1983" s="21" t="s">
        <v>1712</v>
      </c>
      <c r="D1983" s="20" t="s">
        <v>1713</v>
      </c>
      <c r="E1983" s="29">
        <v>18.8</v>
      </c>
    </row>
    <row r="1984" spans="1:5" s="23" customFormat="1" ht="12.75">
      <c r="A1984" s="34" t="s">
        <v>1687</v>
      </c>
      <c r="B1984" s="37">
        <v>86610</v>
      </c>
      <c r="C1984" s="19" t="s">
        <v>1714</v>
      </c>
      <c r="D1984" s="37" t="s">
        <v>1713</v>
      </c>
      <c r="E1984" s="31">
        <v>17.9</v>
      </c>
    </row>
    <row r="1985" spans="1:5" s="23" customFormat="1" ht="12.75">
      <c r="A1985" s="34" t="s">
        <v>1687</v>
      </c>
      <c r="B1985" s="20">
        <v>86650</v>
      </c>
      <c r="C1985" s="21" t="s">
        <v>1715</v>
      </c>
      <c r="D1985" s="20" t="s">
        <v>1713</v>
      </c>
      <c r="E1985" s="29">
        <v>22.3</v>
      </c>
    </row>
    <row r="1986" spans="1:5" s="26" customFormat="1" ht="12.75">
      <c r="A1986" s="36"/>
      <c r="B1986" s="75" t="s">
        <v>4318</v>
      </c>
      <c r="C1986" s="76"/>
      <c r="D1986" s="77"/>
      <c r="E1986" s="27">
        <f>SUM(E1983:E1985)</f>
        <v>59</v>
      </c>
    </row>
    <row r="1987" spans="1:5" s="23" customFormat="1" ht="12.75">
      <c r="A1987" s="34" t="s">
        <v>1687</v>
      </c>
      <c r="B1987" s="20">
        <v>86550</v>
      </c>
      <c r="C1987" s="21" t="s">
        <v>4319</v>
      </c>
      <c r="D1987" s="20" t="s">
        <v>241</v>
      </c>
      <c r="E1987" s="29">
        <v>9</v>
      </c>
    </row>
    <row r="1988" spans="1:5" s="26" customFormat="1" ht="12.75">
      <c r="A1988" s="36"/>
      <c r="B1988" s="75" t="s">
        <v>258</v>
      </c>
      <c r="C1988" s="76"/>
      <c r="D1988" s="77"/>
      <c r="E1988" s="27">
        <f>SUM(E1987)</f>
        <v>9</v>
      </c>
    </row>
    <row r="1989" spans="1:5" s="23" customFormat="1" ht="25.5">
      <c r="A1989" s="34" t="s">
        <v>1687</v>
      </c>
      <c r="B1989" s="20">
        <v>86860</v>
      </c>
      <c r="C1989" s="21" t="s">
        <v>4320</v>
      </c>
      <c r="D1989" s="20" t="s">
        <v>4321</v>
      </c>
      <c r="E1989" s="29">
        <v>55.7</v>
      </c>
    </row>
    <row r="1990" spans="1:5" s="26" customFormat="1" ht="12.75">
      <c r="A1990" s="36"/>
      <c r="B1990" s="75" t="s">
        <v>4322</v>
      </c>
      <c r="C1990" s="76"/>
      <c r="D1990" s="77"/>
      <c r="E1990" s="27">
        <f>SUM(E1989)</f>
        <v>55.7</v>
      </c>
    </row>
    <row r="1991" spans="1:5" s="23" customFormat="1" ht="12.75">
      <c r="A1991" s="34" t="s">
        <v>1687</v>
      </c>
      <c r="B1991" s="20">
        <v>86090</v>
      </c>
      <c r="C1991" s="21" t="s">
        <v>4323</v>
      </c>
      <c r="D1991" s="20" t="s">
        <v>4324</v>
      </c>
      <c r="E1991" s="29">
        <v>7.9</v>
      </c>
    </row>
    <row r="1992" spans="1:5" s="23" customFormat="1" ht="12.75">
      <c r="A1992" s="34" t="s">
        <v>1687</v>
      </c>
      <c r="B1992" s="20">
        <v>86078</v>
      </c>
      <c r="C1992" s="45" t="s">
        <v>4325</v>
      </c>
      <c r="D1992" s="20" t="s">
        <v>4324</v>
      </c>
      <c r="E1992" s="29">
        <v>2.7</v>
      </c>
    </row>
    <row r="1993" spans="1:5" s="23" customFormat="1" ht="12.75">
      <c r="A1993" s="34" t="s">
        <v>1687</v>
      </c>
      <c r="B1993" s="20">
        <v>86040</v>
      </c>
      <c r="C1993" s="21" t="s">
        <v>4326</v>
      </c>
      <c r="D1993" s="20" t="s">
        <v>4324</v>
      </c>
      <c r="E1993" s="29">
        <v>7.4</v>
      </c>
    </row>
    <row r="1994" spans="1:5" s="23" customFormat="1" ht="25.5">
      <c r="A1994" s="34" t="s">
        <v>1687</v>
      </c>
      <c r="B1994" s="20">
        <v>86050</v>
      </c>
      <c r="C1994" s="21" t="s">
        <v>4327</v>
      </c>
      <c r="D1994" s="20" t="s">
        <v>4324</v>
      </c>
      <c r="E1994" s="29">
        <v>3.6</v>
      </c>
    </row>
    <row r="1995" spans="1:5" s="23" customFormat="1" ht="12.75">
      <c r="A1995" s="34" t="s">
        <v>1687</v>
      </c>
      <c r="B1995" s="20">
        <v>86070</v>
      </c>
      <c r="C1995" s="21" t="s">
        <v>4328</v>
      </c>
      <c r="D1995" s="20" t="s">
        <v>4324</v>
      </c>
      <c r="E1995" s="29">
        <v>14.3</v>
      </c>
    </row>
    <row r="1996" spans="1:5" s="23" customFormat="1" ht="25.5">
      <c r="A1996" s="34" t="s">
        <v>1687</v>
      </c>
      <c r="B1996" s="20">
        <v>86020</v>
      </c>
      <c r="C1996" s="21" t="s">
        <v>4329</v>
      </c>
      <c r="D1996" s="20" t="s">
        <v>4324</v>
      </c>
      <c r="E1996" s="29">
        <v>20.25</v>
      </c>
    </row>
    <row r="1997" spans="1:5" s="23" customFormat="1" ht="12.75">
      <c r="A1997" s="34"/>
      <c r="B1997" s="75" t="s">
        <v>4330</v>
      </c>
      <c r="C1997" s="76"/>
      <c r="D1997" s="77"/>
      <c r="E1997" s="27">
        <f>SUM(E1991:E1996)</f>
        <v>56.150000000000006</v>
      </c>
    </row>
    <row r="1998" spans="1:5" s="23" customFormat="1" ht="25.5">
      <c r="A1998" s="34" t="s">
        <v>1687</v>
      </c>
      <c r="B1998" s="20">
        <v>85860</v>
      </c>
      <c r="C1998" s="21" t="s">
        <v>4331</v>
      </c>
      <c r="D1998" s="20" t="s">
        <v>4332</v>
      </c>
      <c r="E1998" s="29">
        <v>14.9</v>
      </c>
    </row>
    <row r="1999" spans="1:5" s="23" customFormat="1" ht="25.5">
      <c r="A1999" s="34" t="s">
        <v>1687</v>
      </c>
      <c r="B1999" s="20">
        <v>85835</v>
      </c>
      <c r="C1999" s="21" t="s">
        <v>4333</v>
      </c>
      <c r="D1999" s="20" t="s">
        <v>4332</v>
      </c>
      <c r="E1999" s="29">
        <v>21.5</v>
      </c>
    </row>
    <row r="2000" spans="1:5" s="23" customFormat="1" ht="25.5">
      <c r="A2000" s="34" t="s">
        <v>1687</v>
      </c>
      <c r="B2000" s="20">
        <v>85850</v>
      </c>
      <c r="C2000" s="21" t="s">
        <v>4334</v>
      </c>
      <c r="D2000" s="20" t="s">
        <v>4332</v>
      </c>
      <c r="E2000" s="29">
        <v>1.45</v>
      </c>
    </row>
    <row r="2001" spans="1:5" s="23" customFormat="1" ht="25.5">
      <c r="A2001" s="34" t="s">
        <v>1687</v>
      </c>
      <c r="B2001" s="20">
        <v>85855</v>
      </c>
      <c r="C2001" s="21" t="s">
        <v>4335</v>
      </c>
      <c r="D2001" s="20" t="s">
        <v>4332</v>
      </c>
      <c r="E2001" s="29">
        <v>4.9</v>
      </c>
    </row>
    <row r="2002" spans="1:5" s="23" customFormat="1" ht="25.5">
      <c r="A2002" s="34" t="s">
        <v>1687</v>
      </c>
      <c r="B2002" s="20">
        <v>85832</v>
      </c>
      <c r="C2002" s="21" t="s">
        <v>4336</v>
      </c>
      <c r="D2002" s="20" t="s">
        <v>4332</v>
      </c>
      <c r="E2002" s="29">
        <v>7.5</v>
      </c>
    </row>
    <row r="2003" spans="1:5" s="23" customFormat="1" ht="25.5">
      <c r="A2003" s="34" t="s">
        <v>1687</v>
      </c>
      <c r="B2003" s="20">
        <v>85840</v>
      </c>
      <c r="C2003" s="45" t="s">
        <v>4337</v>
      </c>
      <c r="D2003" s="20" t="s">
        <v>4332</v>
      </c>
      <c r="E2003" s="29">
        <v>36</v>
      </c>
    </row>
    <row r="2004" spans="1:5" s="23" customFormat="1" ht="25.5">
      <c r="A2004" s="34" t="s">
        <v>1687</v>
      </c>
      <c r="B2004" s="20">
        <v>85830</v>
      </c>
      <c r="C2004" s="21" t="s">
        <v>4338</v>
      </c>
      <c r="D2004" s="20" t="s">
        <v>4332</v>
      </c>
      <c r="E2004" s="29">
        <v>25.7</v>
      </c>
    </row>
    <row r="2005" spans="1:5" s="23" customFormat="1" ht="25.5">
      <c r="A2005" s="34" t="s">
        <v>1687</v>
      </c>
      <c r="B2005" s="20">
        <v>85825</v>
      </c>
      <c r="C2005" s="21" t="s">
        <v>4339</v>
      </c>
      <c r="D2005" s="20" t="s">
        <v>4332</v>
      </c>
      <c r="E2005" s="29">
        <v>8.5</v>
      </c>
    </row>
    <row r="2006" spans="1:5" s="23" customFormat="1" ht="25.5">
      <c r="A2006" s="34" t="s">
        <v>1687</v>
      </c>
      <c r="B2006" s="20">
        <v>86103</v>
      </c>
      <c r="C2006" s="21" t="s">
        <v>4340</v>
      </c>
      <c r="D2006" s="20" t="s">
        <v>4332</v>
      </c>
      <c r="E2006" s="29">
        <v>10</v>
      </c>
    </row>
    <row r="2007" spans="1:5" s="23" customFormat="1" ht="25.5">
      <c r="A2007" s="34" t="s">
        <v>1687</v>
      </c>
      <c r="B2007" s="20">
        <v>85845</v>
      </c>
      <c r="C2007" s="45" t="s">
        <v>4341</v>
      </c>
      <c r="D2007" s="20" t="s">
        <v>4332</v>
      </c>
      <c r="E2007" s="29">
        <v>1.2</v>
      </c>
    </row>
    <row r="2008" spans="1:5" s="26" customFormat="1" ht="12.75">
      <c r="A2008" s="36"/>
      <c r="B2008" s="75" t="s">
        <v>4342</v>
      </c>
      <c r="C2008" s="76"/>
      <c r="D2008" s="77"/>
      <c r="E2008" s="27">
        <f>SUM(E1998:E2007)</f>
        <v>131.64999999999998</v>
      </c>
    </row>
    <row r="2009" spans="1:5" s="23" customFormat="1" ht="12.75">
      <c r="A2009" s="34" t="s">
        <v>1687</v>
      </c>
      <c r="B2009" s="20">
        <v>86900</v>
      </c>
      <c r="C2009" s="21" t="s">
        <v>4343</v>
      </c>
      <c r="D2009" s="20" t="s">
        <v>4344</v>
      </c>
      <c r="E2009" s="29">
        <v>3</v>
      </c>
    </row>
    <row r="2010" spans="1:5" s="26" customFormat="1" ht="12.75">
      <c r="A2010" s="36"/>
      <c r="B2010" s="75" t="s">
        <v>4345</v>
      </c>
      <c r="C2010" s="76"/>
      <c r="D2010" s="77"/>
      <c r="E2010" s="27">
        <f>SUM(E2009)</f>
        <v>3</v>
      </c>
    </row>
    <row r="2011" spans="1:5" s="23" customFormat="1" ht="12.75">
      <c r="A2011" s="34" t="s">
        <v>1687</v>
      </c>
      <c r="B2011" s="20">
        <v>85520</v>
      </c>
      <c r="C2011" s="21" t="s">
        <v>4346</v>
      </c>
      <c r="D2011" s="20" t="s">
        <v>4347</v>
      </c>
      <c r="E2011" s="29">
        <v>16.65</v>
      </c>
    </row>
    <row r="2012" spans="1:5" s="23" customFormat="1" ht="12.75">
      <c r="A2012" s="34" t="s">
        <v>1687</v>
      </c>
      <c r="B2012" s="20">
        <v>85505</v>
      </c>
      <c r="C2012" s="21" t="s">
        <v>4348</v>
      </c>
      <c r="D2012" s="20" t="s">
        <v>4347</v>
      </c>
      <c r="E2012" s="29">
        <v>17.9</v>
      </c>
    </row>
    <row r="2013" spans="1:5" s="23" customFormat="1" ht="12.75">
      <c r="A2013" s="34"/>
      <c r="B2013" s="75" t="s">
        <v>4349</v>
      </c>
      <c r="C2013" s="76"/>
      <c r="D2013" s="77"/>
      <c r="E2013" s="27">
        <f>SUM(E2011:E2012)</f>
        <v>34.55</v>
      </c>
    </row>
    <row r="2014" spans="1:5" s="23" customFormat="1" ht="12.75">
      <c r="A2014" s="34" t="s">
        <v>1687</v>
      </c>
      <c r="B2014" s="20">
        <v>85510</v>
      </c>
      <c r="C2014" s="21" t="s">
        <v>4350</v>
      </c>
      <c r="D2014" s="20" t="s">
        <v>4351</v>
      </c>
      <c r="E2014" s="29">
        <v>12.5</v>
      </c>
    </row>
    <row r="2015" spans="1:5" s="23" customFormat="1" ht="25.5">
      <c r="A2015" s="34" t="s">
        <v>1687</v>
      </c>
      <c r="B2015" s="20">
        <v>85530</v>
      </c>
      <c r="C2015" s="21" t="s">
        <v>1859</v>
      </c>
      <c r="D2015" s="20" t="s">
        <v>4351</v>
      </c>
      <c r="E2015" s="29">
        <v>18</v>
      </c>
    </row>
    <row r="2016" spans="1:5" s="26" customFormat="1" ht="12.75">
      <c r="A2016" s="36"/>
      <c r="B2016" s="75" t="s">
        <v>1860</v>
      </c>
      <c r="C2016" s="76"/>
      <c r="D2016" s="77"/>
      <c r="E2016" s="27">
        <f>SUM(E2014:E2015)</f>
        <v>30.5</v>
      </c>
    </row>
    <row r="2017" spans="1:5" s="23" customFormat="1" ht="12.75">
      <c r="A2017" s="34" t="s">
        <v>1687</v>
      </c>
      <c r="B2017" s="20">
        <v>85670</v>
      </c>
      <c r="C2017" s="21" t="s">
        <v>972</v>
      </c>
      <c r="D2017" s="20" t="s">
        <v>213</v>
      </c>
      <c r="E2017" s="29">
        <v>10</v>
      </c>
    </row>
    <row r="2018" spans="1:5" s="23" customFormat="1" ht="12.75">
      <c r="A2018" s="34" t="s">
        <v>1687</v>
      </c>
      <c r="B2018" s="20">
        <v>85685</v>
      </c>
      <c r="C2018" s="21" t="s">
        <v>973</v>
      </c>
      <c r="D2018" s="20" t="s">
        <v>213</v>
      </c>
      <c r="E2018" s="29">
        <v>6.6</v>
      </c>
    </row>
    <row r="2019" spans="1:5" s="23" customFormat="1" ht="12.75">
      <c r="A2019" s="34" t="s">
        <v>1687</v>
      </c>
      <c r="B2019" s="20">
        <v>85680</v>
      </c>
      <c r="C2019" s="21" t="s">
        <v>974</v>
      </c>
      <c r="D2019" s="20" t="s">
        <v>213</v>
      </c>
      <c r="E2019" s="29">
        <v>10</v>
      </c>
    </row>
    <row r="2020" spans="1:5" s="26" customFormat="1" ht="12.75">
      <c r="A2020" s="36"/>
      <c r="B2020" s="75" t="s">
        <v>216</v>
      </c>
      <c r="C2020" s="76"/>
      <c r="D2020" s="77"/>
      <c r="E2020" s="27">
        <f>SUM(E2017:E2019)</f>
        <v>26.6</v>
      </c>
    </row>
    <row r="2021" spans="2:5" s="18" customFormat="1" ht="12.75">
      <c r="B2021" s="78" t="s">
        <v>975</v>
      </c>
      <c r="C2021" s="79"/>
      <c r="D2021" s="80"/>
      <c r="E2021" s="27">
        <f>E1966+E1969+E1982+E1986+E1988+E1990+E1997+E1974+E2008+E2010+E2013+E2016+E2020</f>
        <v>606.15</v>
      </c>
    </row>
    <row r="2022" spans="1:5" s="23" customFormat="1" ht="25.5">
      <c r="A2022" s="34" t="s">
        <v>976</v>
      </c>
      <c r="B2022" s="20">
        <v>87814</v>
      </c>
      <c r="C2022" s="21" t="s">
        <v>977</v>
      </c>
      <c r="D2022" s="20" t="s">
        <v>978</v>
      </c>
      <c r="E2022" s="29">
        <v>17.2</v>
      </c>
    </row>
    <row r="2023" spans="1:5" s="23" customFormat="1" ht="25.5">
      <c r="A2023" s="34" t="s">
        <v>976</v>
      </c>
      <c r="B2023" s="20">
        <v>87813</v>
      </c>
      <c r="C2023" s="21" t="s">
        <v>979</v>
      </c>
      <c r="D2023" s="20" t="s">
        <v>978</v>
      </c>
      <c r="E2023" s="29">
        <v>36.51</v>
      </c>
    </row>
    <row r="2024" spans="1:5" s="23" customFormat="1" ht="25.5">
      <c r="A2024" s="34" t="s">
        <v>976</v>
      </c>
      <c r="B2024" s="20">
        <v>87815</v>
      </c>
      <c r="C2024" s="21" t="s">
        <v>980</v>
      </c>
      <c r="D2024" s="20" t="s">
        <v>981</v>
      </c>
      <c r="E2024" s="29">
        <v>5</v>
      </c>
    </row>
    <row r="2025" spans="1:5" s="23" customFormat="1" ht="12.75">
      <c r="A2025" s="34"/>
      <c r="B2025" s="75" t="s">
        <v>982</v>
      </c>
      <c r="C2025" s="76"/>
      <c r="D2025" s="77"/>
      <c r="E2025" s="27">
        <f>SUM(E2022:E2024)</f>
        <v>58.709999999999994</v>
      </c>
    </row>
    <row r="2026" spans="2:5" s="18" customFormat="1" ht="12.75">
      <c r="B2026" s="78" t="s">
        <v>983</v>
      </c>
      <c r="C2026" s="79"/>
      <c r="D2026" s="80"/>
      <c r="E2026" s="27">
        <f>E2025</f>
        <v>58.709999999999994</v>
      </c>
    </row>
    <row r="2027" spans="1:5" s="23" customFormat="1" ht="25.5">
      <c r="A2027" s="34" t="s">
        <v>984</v>
      </c>
      <c r="B2027" s="20">
        <v>19577</v>
      </c>
      <c r="C2027" s="21" t="s">
        <v>985</v>
      </c>
      <c r="D2027" s="20" t="s">
        <v>986</v>
      </c>
      <c r="E2027" s="29">
        <v>13</v>
      </c>
    </row>
    <row r="2028" spans="1:5" s="23" customFormat="1" ht="12.75">
      <c r="A2028" s="34" t="s">
        <v>984</v>
      </c>
      <c r="B2028" s="20">
        <v>19624</v>
      </c>
      <c r="C2028" s="21" t="s">
        <v>987</v>
      </c>
      <c r="D2028" s="20" t="s">
        <v>986</v>
      </c>
      <c r="E2028" s="29">
        <v>9.5</v>
      </c>
    </row>
    <row r="2029" spans="1:5" s="23" customFormat="1" ht="12.75">
      <c r="A2029" s="34" t="s">
        <v>984</v>
      </c>
      <c r="B2029" s="37">
        <v>19632</v>
      </c>
      <c r="C2029" s="19" t="s">
        <v>988</v>
      </c>
      <c r="D2029" s="37" t="s">
        <v>986</v>
      </c>
      <c r="E2029" s="31">
        <v>8.7</v>
      </c>
    </row>
    <row r="2030" spans="1:5" s="23" customFormat="1" ht="12.75">
      <c r="A2030" s="34" t="s">
        <v>984</v>
      </c>
      <c r="B2030" s="20">
        <v>19640</v>
      </c>
      <c r="C2030" s="21" t="s">
        <v>989</v>
      </c>
      <c r="D2030" s="20" t="s">
        <v>986</v>
      </c>
      <c r="E2030" s="29">
        <v>16</v>
      </c>
    </row>
    <row r="2031" spans="1:5" s="23" customFormat="1" ht="25.5">
      <c r="A2031" s="34" t="s">
        <v>984</v>
      </c>
      <c r="B2031" s="20">
        <v>19646</v>
      </c>
      <c r="C2031" s="21" t="s">
        <v>990</v>
      </c>
      <c r="D2031" s="20" t="s">
        <v>986</v>
      </c>
      <c r="E2031" s="29">
        <v>13.8</v>
      </c>
    </row>
    <row r="2032" spans="1:5" s="23" customFormat="1" ht="25.5">
      <c r="A2032" s="34" t="s">
        <v>984</v>
      </c>
      <c r="B2032" s="20">
        <v>19651</v>
      </c>
      <c r="C2032" s="21" t="s">
        <v>991</v>
      </c>
      <c r="D2032" s="20" t="s">
        <v>986</v>
      </c>
      <c r="E2032" s="29">
        <v>14.5</v>
      </c>
    </row>
    <row r="2033" spans="1:5" s="23" customFormat="1" ht="25.5">
      <c r="A2033" s="34" t="s">
        <v>984</v>
      </c>
      <c r="B2033" s="20">
        <v>19658</v>
      </c>
      <c r="C2033" s="21" t="s">
        <v>992</v>
      </c>
      <c r="D2033" s="20" t="s">
        <v>986</v>
      </c>
      <c r="E2033" s="29">
        <v>8</v>
      </c>
    </row>
    <row r="2034" spans="1:5" s="26" customFormat="1" ht="12.75">
      <c r="A2034" s="36"/>
      <c r="B2034" s="75" t="s">
        <v>993</v>
      </c>
      <c r="C2034" s="76"/>
      <c r="D2034" s="77"/>
      <c r="E2034" s="27">
        <f>SUM(E2027:E2033)</f>
        <v>83.5</v>
      </c>
    </row>
    <row r="2035" spans="1:5" s="23" customFormat="1" ht="12.75">
      <c r="A2035" s="34" t="s">
        <v>984</v>
      </c>
      <c r="B2035" s="20">
        <v>20149</v>
      </c>
      <c r="C2035" s="21" t="s">
        <v>994</v>
      </c>
      <c r="D2035" s="20" t="s">
        <v>995</v>
      </c>
      <c r="E2035" s="29">
        <v>6.3</v>
      </c>
    </row>
    <row r="2036" spans="1:5" s="26" customFormat="1" ht="12.75">
      <c r="A2036" s="36"/>
      <c r="B2036" s="75" t="s">
        <v>996</v>
      </c>
      <c r="C2036" s="76"/>
      <c r="D2036" s="77"/>
      <c r="E2036" s="27">
        <f>SUM(E2035)</f>
        <v>6.3</v>
      </c>
    </row>
    <row r="2037" spans="1:5" s="23" customFormat="1" ht="12.75">
      <c r="A2037" s="34" t="s">
        <v>984</v>
      </c>
      <c r="B2037" s="20">
        <v>20798</v>
      </c>
      <c r="C2037" s="21" t="s">
        <v>997</v>
      </c>
      <c r="D2037" s="20" t="s">
        <v>998</v>
      </c>
      <c r="E2037" s="29">
        <v>10.9</v>
      </c>
    </row>
    <row r="2038" spans="1:5" s="23" customFormat="1" ht="12.75">
      <c r="A2038" s="34" t="s">
        <v>984</v>
      </c>
      <c r="B2038" s="20">
        <v>20803</v>
      </c>
      <c r="C2038" s="21" t="s">
        <v>3740</v>
      </c>
      <c r="D2038" s="20" t="s">
        <v>998</v>
      </c>
      <c r="E2038" s="29">
        <v>8.06</v>
      </c>
    </row>
    <row r="2039" spans="1:5" s="23" customFormat="1" ht="12.75">
      <c r="A2039" s="34" t="s">
        <v>984</v>
      </c>
      <c r="B2039" s="20">
        <v>20808</v>
      </c>
      <c r="C2039" s="21" t="s">
        <v>3741</v>
      </c>
      <c r="D2039" s="20" t="s">
        <v>998</v>
      </c>
      <c r="E2039" s="29">
        <v>8.8</v>
      </c>
    </row>
    <row r="2040" spans="1:5" s="23" customFormat="1" ht="12.75">
      <c r="A2040" s="34" t="s">
        <v>984</v>
      </c>
      <c r="B2040" s="20">
        <v>20812</v>
      </c>
      <c r="C2040" s="21" t="s">
        <v>3742</v>
      </c>
      <c r="D2040" s="20" t="s">
        <v>998</v>
      </c>
      <c r="E2040" s="29">
        <v>8.6</v>
      </c>
    </row>
    <row r="2041" spans="1:5" s="23" customFormat="1" ht="12.75">
      <c r="A2041" s="34" t="s">
        <v>984</v>
      </c>
      <c r="B2041" s="20">
        <v>20817</v>
      </c>
      <c r="C2041" s="21" t="s">
        <v>3743</v>
      </c>
      <c r="D2041" s="20" t="s">
        <v>998</v>
      </c>
      <c r="E2041" s="29">
        <v>9.39</v>
      </c>
    </row>
    <row r="2042" spans="1:5" s="23" customFormat="1" ht="12.75">
      <c r="A2042" s="34" t="s">
        <v>984</v>
      </c>
      <c r="B2042" s="20">
        <v>20821</v>
      </c>
      <c r="C2042" s="21" t="s">
        <v>3744</v>
      </c>
      <c r="D2042" s="20" t="s">
        <v>998</v>
      </c>
      <c r="E2042" s="29">
        <v>9</v>
      </c>
    </row>
    <row r="2043" spans="1:5" s="23" customFormat="1" ht="12.75">
      <c r="A2043" s="34" t="s">
        <v>984</v>
      </c>
      <c r="B2043" s="20">
        <v>20826</v>
      </c>
      <c r="C2043" s="21" t="s">
        <v>3745</v>
      </c>
      <c r="D2043" s="20" t="s">
        <v>998</v>
      </c>
      <c r="E2043" s="29">
        <v>21.7</v>
      </c>
    </row>
    <row r="2044" spans="1:5" s="23" customFormat="1" ht="12.75">
      <c r="A2044" s="34" t="s">
        <v>984</v>
      </c>
      <c r="B2044" s="20">
        <v>20831</v>
      </c>
      <c r="C2044" s="21" t="s">
        <v>3746</v>
      </c>
      <c r="D2044" s="20" t="s">
        <v>998</v>
      </c>
      <c r="E2044" s="29">
        <v>24</v>
      </c>
    </row>
    <row r="2045" spans="1:5" s="23" customFormat="1" ht="12.75">
      <c r="A2045" s="34" t="s">
        <v>984</v>
      </c>
      <c r="B2045" s="20">
        <v>20880</v>
      </c>
      <c r="C2045" s="21" t="s">
        <v>3747</v>
      </c>
      <c r="D2045" s="20" t="s">
        <v>998</v>
      </c>
      <c r="E2045" s="29">
        <v>2</v>
      </c>
    </row>
    <row r="2046" spans="1:5" s="26" customFormat="1" ht="12.75">
      <c r="A2046" s="36"/>
      <c r="B2046" s="75" t="s">
        <v>3748</v>
      </c>
      <c r="C2046" s="76"/>
      <c r="D2046" s="77"/>
      <c r="E2046" s="27">
        <f>SUM(E2037:E2045)</f>
        <v>102.45</v>
      </c>
    </row>
    <row r="2047" spans="1:5" s="23" customFormat="1" ht="12.75">
      <c r="A2047" s="34" t="s">
        <v>984</v>
      </c>
      <c r="B2047" s="20">
        <v>20434</v>
      </c>
      <c r="C2047" s="21" t="s">
        <v>3749</v>
      </c>
      <c r="D2047" s="20" t="s">
        <v>3750</v>
      </c>
      <c r="E2047" s="29">
        <v>16.4</v>
      </c>
    </row>
    <row r="2048" spans="1:5" s="23" customFormat="1" ht="12.75">
      <c r="A2048" s="34" t="s">
        <v>984</v>
      </c>
      <c r="B2048" s="20">
        <v>20440</v>
      </c>
      <c r="C2048" s="21" t="s">
        <v>3751</v>
      </c>
      <c r="D2048" s="20" t="s">
        <v>3750</v>
      </c>
      <c r="E2048" s="29">
        <v>8.1</v>
      </c>
    </row>
    <row r="2049" spans="1:5" s="23" customFormat="1" ht="12.75">
      <c r="A2049" s="34" t="s">
        <v>984</v>
      </c>
      <c r="B2049" s="20">
        <v>20441</v>
      </c>
      <c r="C2049" s="21" t="s">
        <v>3752</v>
      </c>
      <c r="D2049" s="20" t="s">
        <v>3750</v>
      </c>
      <c r="E2049" s="29">
        <v>8.4</v>
      </c>
    </row>
    <row r="2050" spans="1:5" s="23" customFormat="1" ht="12.75">
      <c r="A2050" s="34" t="s">
        <v>984</v>
      </c>
      <c r="B2050" s="20">
        <v>20443</v>
      </c>
      <c r="C2050" s="21" t="s">
        <v>3753</v>
      </c>
      <c r="D2050" s="20" t="s">
        <v>3750</v>
      </c>
      <c r="E2050" s="29">
        <v>17.5</v>
      </c>
    </row>
    <row r="2051" spans="1:5" s="23" customFormat="1" ht="12.75">
      <c r="A2051" s="34" t="s">
        <v>984</v>
      </c>
      <c r="B2051" s="20">
        <v>20450</v>
      </c>
      <c r="C2051" s="21" t="s">
        <v>3754</v>
      </c>
      <c r="D2051" s="20" t="s">
        <v>3750</v>
      </c>
      <c r="E2051" s="29">
        <v>2.79</v>
      </c>
    </row>
    <row r="2052" spans="1:5" s="23" customFormat="1" ht="12.75">
      <c r="A2052" s="34" t="s">
        <v>984</v>
      </c>
      <c r="B2052" s="20">
        <v>20454</v>
      </c>
      <c r="C2052" s="21" t="s">
        <v>3755</v>
      </c>
      <c r="D2052" s="20" t="s">
        <v>3750</v>
      </c>
      <c r="E2052" s="29">
        <v>13.82</v>
      </c>
    </row>
    <row r="2053" spans="1:5" s="23" customFormat="1" ht="12.75">
      <c r="A2053" s="34" t="s">
        <v>984</v>
      </c>
      <c r="B2053" s="20">
        <v>20459</v>
      </c>
      <c r="C2053" s="21" t="s">
        <v>3756</v>
      </c>
      <c r="D2053" s="20" t="s">
        <v>3750</v>
      </c>
      <c r="E2053" s="29">
        <v>16</v>
      </c>
    </row>
    <row r="2054" spans="1:5" s="23" customFormat="1" ht="12.75">
      <c r="A2054" s="34" t="s">
        <v>984</v>
      </c>
      <c r="B2054" s="20">
        <v>20463</v>
      </c>
      <c r="C2054" s="21" t="s">
        <v>3757</v>
      </c>
      <c r="D2054" s="20" t="s">
        <v>3750</v>
      </c>
      <c r="E2054" s="29">
        <v>11.67</v>
      </c>
    </row>
    <row r="2055" spans="1:5" s="23" customFormat="1" ht="12.75">
      <c r="A2055" s="34" t="s">
        <v>984</v>
      </c>
      <c r="B2055" s="20">
        <v>20466</v>
      </c>
      <c r="C2055" s="21" t="s">
        <v>3758</v>
      </c>
      <c r="D2055" s="20" t="s">
        <v>3750</v>
      </c>
      <c r="E2055" s="29">
        <v>5.73</v>
      </c>
    </row>
    <row r="2056" spans="1:5" s="23" customFormat="1" ht="12.75">
      <c r="A2056" s="34" t="s">
        <v>984</v>
      </c>
      <c r="B2056" s="20">
        <v>20469</v>
      </c>
      <c r="C2056" s="21" t="s">
        <v>3759</v>
      </c>
      <c r="D2056" s="20" t="s">
        <v>3750</v>
      </c>
      <c r="E2056" s="29">
        <v>13.6</v>
      </c>
    </row>
    <row r="2057" spans="1:5" s="23" customFormat="1" ht="25.5">
      <c r="A2057" s="34" t="s">
        <v>984</v>
      </c>
      <c r="B2057" s="20">
        <v>20477</v>
      </c>
      <c r="C2057" s="21" t="s">
        <v>3760</v>
      </c>
      <c r="D2057" s="20" t="s">
        <v>3750</v>
      </c>
      <c r="E2057" s="29">
        <v>9.45</v>
      </c>
    </row>
    <row r="2058" spans="1:5" s="26" customFormat="1" ht="12.75">
      <c r="A2058" s="36"/>
      <c r="B2058" s="75" t="s">
        <v>3761</v>
      </c>
      <c r="C2058" s="76"/>
      <c r="D2058" s="77"/>
      <c r="E2058" s="27">
        <f>SUM(E2047:E2057)</f>
        <v>123.46</v>
      </c>
    </row>
    <row r="2059" spans="1:5" s="23" customFormat="1" ht="12.75">
      <c r="A2059" s="34" t="s">
        <v>984</v>
      </c>
      <c r="B2059" s="20">
        <v>20919</v>
      </c>
      <c r="C2059" s="21" t="s">
        <v>3762</v>
      </c>
      <c r="D2059" s="20" t="s">
        <v>3763</v>
      </c>
      <c r="E2059" s="29">
        <v>22.21</v>
      </c>
    </row>
    <row r="2060" spans="1:5" s="23" customFormat="1" ht="12.75">
      <c r="A2060" s="34" t="s">
        <v>984</v>
      </c>
      <c r="B2060" s="20">
        <v>20926</v>
      </c>
      <c r="C2060" s="21" t="s">
        <v>3764</v>
      </c>
      <c r="D2060" s="20" t="s">
        <v>3763</v>
      </c>
      <c r="E2060" s="29">
        <v>23.24</v>
      </c>
    </row>
    <row r="2061" spans="1:5" s="23" customFormat="1" ht="25.5">
      <c r="A2061" s="34" t="s">
        <v>984</v>
      </c>
      <c r="B2061" s="20">
        <v>20932</v>
      </c>
      <c r="C2061" s="21" t="s">
        <v>3765</v>
      </c>
      <c r="D2061" s="20" t="s">
        <v>3763</v>
      </c>
      <c r="E2061" s="29">
        <v>13.78</v>
      </c>
    </row>
    <row r="2062" spans="1:5" s="23" customFormat="1" ht="12.75">
      <c r="A2062" s="34" t="s">
        <v>984</v>
      </c>
      <c r="B2062" s="20">
        <v>20938</v>
      </c>
      <c r="C2062" s="21" t="s">
        <v>3766</v>
      </c>
      <c r="D2062" s="20" t="s">
        <v>3763</v>
      </c>
      <c r="E2062" s="29">
        <v>7.62</v>
      </c>
    </row>
    <row r="2063" spans="1:5" s="23" customFormat="1" ht="12.75">
      <c r="A2063" s="34" t="s">
        <v>984</v>
      </c>
      <c r="B2063" s="20">
        <v>20944</v>
      </c>
      <c r="C2063" s="21" t="s">
        <v>3767</v>
      </c>
      <c r="D2063" s="20" t="s">
        <v>3763</v>
      </c>
      <c r="E2063" s="29">
        <v>45.11</v>
      </c>
    </row>
    <row r="2064" spans="1:5" s="23" customFormat="1" ht="25.5">
      <c r="A2064" s="34" t="s">
        <v>984</v>
      </c>
      <c r="B2064" s="20">
        <v>20952</v>
      </c>
      <c r="C2064" s="21" t="s">
        <v>3768</v>
      </c>
      <c r="D2064" s="20" t="s">
        <v>3763</v>
      </c>
      <c r="E2064" s="29">
        <v>15.94</v>
      </c>
    </row>
    <row r="2065" spans="1:5" s="26" customFormat="1" ht="12.75">
      <c r="A2065" s="36"/>
      <c r="B2065" s="75" t="s">
        <v>3769</v>
      </c>
      <c r="C2065" s="76"/>
      <c r="D2065" s="77"/>
      <c r="E2065" s="27">
        <f>SUM(E2059:E2064)</f>
        <v>127.9</v>
      </c>
    </row>
    <row r="2066" spans="1:5" s="23" customFormat="1" ht="12.75">
      <c r="A2066" s="34" t="s">
        <v>984</v>
      </c>
      <c r="B2066" s="20">
        <v>20553</v>
      </c>
      <c r="C2066" s="21" t="s">
        <v>3770</v>
      </c>
      <c r="D2066" s="20" t="s">
        <v>3771</v>
      </c>
      <c r="E2066" s="29">
        <v>8.8</v>
      </c>
    </row>
    <row r="2067" spans="1:5" s="23" customFormat="1" ht="12.75">
      <c r="A2067" s="34" t="s">
        <v>984</v>
      </c>
      <c r="B2067" s="20">
        <v>20560</v>
      </c>
      <c r="C2067" s="21" t="s">
        <v>3772</v>
      </c>
      <c r="D2067" s="20" t="s">
        <v>3771</v>
      </c>
      <c r="E2067" s="29">
        <v>3.6</v>
      </c>
    </row>
    <row r="2068" spans="1:5" s="23" customFormat="1" ht="25.5">
      <c r="A2068" s="34" t="s">
        <v>984</v>
      </c>
      <c r="B2068" s="20">
        <v>20570</v>
      </c>
      <c r="C2068" s="21" t="s">
        <v>3773</v>
      </c>
      <c r="D2068" s="20" t="s">
        <v>3771</v>
      </c>
      <c r="E2068" s="29">
        <v>21.5</v>
      </c>
    </row>
    <row r="2069" spans="1:5" s="23" customFormat="1" ht="12.75">
      <c r="A2069" s="34" t="s">
        <v>984</v>
      </c>
      <c r="B2069" s="20">
        <v>20571</v>
      </c>
      <c r="C2069" s="21" t="s">
        <v>3774</v>
      </c>
      <c r="D2069" s="20" t="s">
        <v>3775</v>
      </c>
      <c r="E2069" s="29">
        <v>2.5</v>
      </c>
    </row>
    <row r="2070" spans="1:5" s="23" customFormat="1" ht="12.75">
      <c r="A2070" s="34" t="s">
        <v>984</v>
      </c>
      <c r="B2070" s="20">
        <v>20572</v>
      </c>
      <c r="C2070" s="21" t="s">
        <v>3776</v>
      </c>
      <c r="D2070" s="20" t="s">
        <v>3771</v>
      </c>
      <c r="E2070" s="29">
        <v>13.95</v>
      </c>
    </row>
    <row r="2071" spans="1:5" s="23" customFormat="1" ht="12.75">
      <c r="A2071" s="34" t="s">
        <v>984</v>
      </c>
      <c r="B2071" s="20">
        <v>20580</v>
      </c>
      <c r="C2071" s="21" t="s">
        <v>3777</v>
      </c>
      <c r="D2071" s="20" t="s">
        <v>3771</v>
      </c>
      <c r="E2071" s="29">
        <v>22.4</v>
      </c>
    </row>
    <row r="2072" spans="1:5" s="26" customFormat="1" ht="12.75">
      <c r="A2072" s="36"/>
      <c r="B2072" s="75" t="s">
        <v>3778</v>
      </c>
      <c r="C2072" s="76"/>
      <c r="D2072" s="77"/>
      <c r="E2072" s="27">
        <f>SUM(E2066:E2071)</f>
        <v>72.75</v>
      </c>
    </row>
    <row r="2073" spans="1:5" s="23" customFormat="1" ht="12.75">
      <c r="A2073" s="34" t="s">
        <v>984</v>
      </c>
      <c r="B2073" s="20">
        <v>20960</v>
      </c>
      <c r="C2073" s="21" t="s">
        <v>3779</v>
      </c>
      <c r="D2073" s="20" t="s">
        <v>3780</v>
      </c>
      <c r="E2073" s="29">
        <v>3</v>
      </c>
    </row>
    <row r="2074" spans="1:5" s="23" customFormat="1" ht="12.75">
      <c r="A2074" s="34" t="s">
        <v>984</v>
      </c>
      <c r="B2074" s="20">
        <v>20968</v>
      </c>
      <c r="C2074" s="21" t="s">
        <v>3781</v>
      </c>
      <c r="D2074" s="20" t="s">
        <v>3780</v>
      </c>
      <c r="E2074" s="29">
        <v>6.2</v>
      </c>
    </row>
    <row r="2075" spans="1:5" s="23" customFormat="1" ht="25.5">
      <c r="A2075" s="34" t="s">
        <v>984</v>
      </c>
      <c r="B2075" s="20">
        <v>20976</v>
      </c>
      <c r="C2075" s="21" t="s">
        <v>3782</v>
      </c>
      <c r="D2075" s="20" t="s">
        <v>3780</v>
      </c>
      <c r="E2075" s="29">
        <v>36.75</v>
      </c>
    </row>
    <row r="2076" spans="1:5" s="23" customFormat="1" ht="12.75">
      <c r="A2076" s="34" t="s">
        <v>984</v>
      </c>
      <c r="B2076" s="20">
        <v>20992</v>
      </c>
      <c r="C2076" s="21" t="s">
        <v>3783</v>
      </c>
      <c r="D2076" s="20" t="s">
        <v>3780</v>
      </c>
      <c r="E2076" s="29">
        <v>11.07</v>
      </c>
    </row>
    <row r="2077" spans="1:5" s="26" customFormat="1" ht="12.75">
      <c r="A2077" s="36"/>
      <c r="B2077" s="75" t="s">
        <v>3784</v>
      </c>
      <c r="C2077" s="76"/>
      <c r="D2077" s="77"/>
      <c r="E2077" s="27">
        <f>SUM(E2073:E2076)</f>
        <v>57.02</v>
      </c>
    </row>
    <row r="2078" spans="1:5" s="23" customFormat="1" ht="25.5">
      <c r="A2078" s="34" t="s">
        <v>984</v>
      </c>
      <c r="B2078" s="20">
        <v>20189</v>
      </c>
      <c r="C2078" s="21" t="s">
        <v>3785</v>
      </c>
      <c r="D2078" s="20" t="s">
        <v>3786</v>
      </c>
      <c r="E2078" s="29">
        <v>14</v>
      </c>
    </row>
    <row r="2079" spans="1:5" s="23" customFormat="1" ht="12.75">
      <c r="A2079" s="34" t="s">
        <v>984</v>
      </c>
      <c r="B2079" s="20">
        <v>20193</v>
      </c>
      <c r="C2079" s="21" t="s">
        <v>3787</v>
      </c>
      <c r="D2079" s="20" t="s">
        <v>3786</v>
      </c>
      <c r="E2079" s="29">
        <v>5</v>
      </c>
    </row>
    <row r="2080" spans="1:5" s="23" customFormat="1" ht="12.75">
      <c r="A2080" s="34" t="s">
        <v>984</v>
      </c>
      <c r="B2080" s="20">
        <v>20197</v>
      </c>
      <c r="C2080" s="21" t="s">
        <v>3788</v>
      </c>
      <c r="D2080" s="20" t="s">
        <v>3786</v>
      </c>
      <c r="E2080" s="29">
        <v>4.8</v>
      </c>
    </row>
    <row r="2081" spans="1:5" s="23" customFormat="1" ht="25.5">
      <c r="A2081" s="34" t="s">
        <v>984</v>
      </c>
      <c r="B2081" s="20">
        <v>20201</v>
      </c>
      <c r="C2081" s="21" t="s">
        <v>3789</v>
      </c>
      <c r="D2081" s="20" t="s">
        <v>3786</v>
      </c>
      <c r="E2081" s="29">
        <v>6.4</v>
      </c>
    </row>
    <row r="2082" spans="1:5" s="23" customFormat="1" ht="12.75">
      <c r="A2082" s="34" t="s">
        <v>984</v>
      </c>
      <c r="B2082" s="20">
        <v>20205</v>
      </c>
      <c r="C2082" s="21" t="s">
        <v>3790</v>
      </c>
      <c r="D2082" s="20" t="s">
        <v>3786</v>
      </c>
      <c r="E2082" s="29">
        <v>3.8</v>
      </c>
    </row>
    <row r="2083" spans="1:5" s="23" customFormat="1" ht="12.75">
      <c r="A2083" s="34" t="s">
        <v>984</v>
      </c>
      <c r="B2083" s="20">
        <v>20209</v>
      </c>
      <c r="C2083" s="21" t="s">
        <v>3791</v>
      </c>
      <c r="D2083" s="20" t="s">
        <v>3786</v>
      </c>
      <c r="E2083" s="29">
        <v>1.81</v>
      </c>
    </row>
    <row r="2084" spans="1:5" s="23" customFormat="1" ht="12.75">
      <c r="A2084" s="34" t="s">
        <v>984</v>
      </c>
      <c r="B2084" s="20">
        <v>20213</v>
      </c>
      <c r="C2084" s="21" t="s">
        <v>3792</v>
      </c>
      <c r="D2084" s="20" t="s">
        <v>3786</v>
      </c>
      <c r="E2084" s="29">
        <v>6.8</v>
      </c>
    </row>
    <row r="2085" spans="1:5" s="23" customFormat="1" ht="12.75">
      <c r="A2085" s="34" t="s">
        <v>984</v>
      </c>
      <c r="B2085" s="20">
        <v>20222</v>
      </c>
      <c r="C2085" s="21" t="s">
        <v>3793</v>
      </c>
      <c r="D2085" s="20" t="s">
        <v>3786</v>
      </c>
      <c r="E2085" s="29">
        <v>8.4</v>
      </c>
    </row>
    <row r="2086" spans="1:5" s="23" customFormat="1" ht="12.75">
      <c r="A2086" s="34" t="s">
        <v>984</v>
      </c>
      <c r="B2086" s="20">
        <v>20226</v>
      </c>
      <c r="C2086" s="21" t="s">
        <v>3794</v>
      </c>
      <c r="D2086" s="20" t="s">
        <v>3786</v>
      </c>
      <c r="E2086" s="29">
        <v>8.3</v>
      </c>
    </row>
    <row r="2087" spans="1:5" s="23" customFormat="1" ht="25.5">
      <c r="A2087" s="34" t="s">
        <v>984</v>
      </c>
      <c r="B2087" s="20">
        <v>20355</v>
      </c>
      <c r="C2087" s="21" t="s">
        <v>3795</v>
      </c>
      <c r="D2087" s="20" t="s">
        <v>3786</v>
      </c>
      <c r="E2087" s="29">
        <v>34.05</v>
      </c>
    </row>
    <row r="2088" spans="1:5" s="26" customFormat="1" ht="12.75">
      <c r="A2088" s="36"/>
      <c r="B2088" s="75" t="s">
        <v>3796</v>
      </c>
      <c r="C2088" s="76"/>
      <c r="D2088" s="77"/>
      <c r="E2088" s="27">
        <f>SUM(E2078:E2087)</f>
        <v>93.36</v>
      </c>
    </row>
    <row r="2089" spans="1:5" s="23" customFormat="1" ht="25.5">
      <c r="A2089" s="34" t="s">
        <v>984</v>
      </c>
      <c r="B2089" s="20">
        <v>20284</v>
      </c>
      <c r="C2089" s="21" t="s">
        <v>3797</v>
      </c>
      <c r="D2089" s="20" t="s">
        <v>3798</v>
      </c>
      <c r="E2089" s="29">
        <v>25.75</v>
      </c>
    </row>
    <row r="2090" spans="1:5" s="23" customFormat="1" ht="25.5">
      <c r="A2090" s="34" t="s">
        <v>984</v>
      </c>
      <c r="B2090" s="20">
        <v>20291</v>
      </c>
      <c r="C2090" s="21" t="s">
        <v>3799</v>
      </c>
      <c r="D2090" s="20" t="s">
        <v>3798</v>
      </c>
      <c r="E2090" s="29">
        <v>4.9</v>
      </c>
    </row>
    <row r="2091" spans="1:5" s="23" customFormat="1" ht="12.75">
      <c r="A2091" s="34" t="s">
        <v>984</v>
      </c>
      <c r="B2091" s="20">
        <v>20295</v>
      </c>
      <c r="C2091" s="21" t="s">
        <v>3800</v>
      </c>
      <c r="D2091" s="20" t="s">
        <v>3798</v>
      </c>
      <c r="E2091" s="29">
        <v>6.3</v>
      </c>
    </row>
    <row r="2092" spans="1:5" s="23" customFormat="1" ht="12.75">
      <c r="A2092" s="34" t="s">
        <v>984</v>
      </c>
      <c r="B2092" s="20">
        <v>20302</v>
      </c>
      <c r="C2092" s="21" t="s">
        <v>3801</v>
      </c>
      <c r="D2092" s="20" t="s">
        <v>3798</v>
      </c>
      <c r="E2092" s="29">
        <v>9</v>
      </c>
    </row>
    <row r="2093" spans="1:5" s="23" customFormat="1" ht="12.75">
      <c r="A2093" s="34" t="s">
        <v>984</v>
      </c>
      <c r="B2093" s="20">
        <v>20432</v>
      </c>
      <c r="C2093" s="21" t="s">
        <v>3802</v>
      </c>
      <c r="D2093" s="20" t="s">
        <v>3798</v>
      </c>
      <c r="E2093" s="29">
        <v>13.3</v>
      </c>
    </row>
    <row r="2094" spans="1:5" s="26" customFormat="1" ht="12.75">
      <c r="A2094" s="36"/>
      <c r="B2094" s="75" t="s">
        <v>3803</v>
      </c>
      <c r="C2094" s="76"/>
      <c r="D2094" s="77"/>
      <c r="E2094" s="27">
        <f>SUM(E2089:E2093)</f>
        <v>59.25</v>
      </c>
    </row>
    <row r="2095" spans="1:5" s="23" customFormat="1" ht="12.75">
      <c r="A2095" s="34" t="s">
        <v>984</v>
      </c>
      <c r="B2095" s="20">
        <v>19867</v>
      </c>
      <c r="C2095" s="21" t="s">
        <v>3804</v>
      </c>
      <c r="D2095" s="20" t="s">
        <v>1461</v>
      </c>
      <c r="E2095" s="29">
        <v>4.95</v>
      </c>
    </row>
    <row r="2096" spans="1:5" s="23" customFormat="1" ht="12.75">
      <c r="A2096" s="34" t="s">
        <v>984</v>
      </c>
      <c r="B2096" s="20">
        <v>19868</v>
      </c>
      <c r="C2096" s="21" t="s">
        <v>3805</v>
      </c>
      <c r="D2096" s="20" t="s">
        <v>1461</v>
      </c>
      <c r="E2096" s="29">
        <v>5.42</v>
      </c>
    </row>
    <row r="2097" spans="1:5" s="23" customFormat="1" ht="12.75">
      <c r="A2097" s="34" t="s">
        <v>984</v>
      </c>
      <c r="B2097" s="20">
        <v>19886</v>
      </c>
      <c r="C2097" s="21" t="s">
        <v>3806</v>
      </c>
      <c r="D2097" s="20" t="s">
        <v>1461</v>
      </c>
      <c r="E2097" s="29">
        <v>11.6</v>
      </c>
    </row>
    <row r="2098" spans="1:5" s="26" customFormat="1" ht="12.75">
      <c r="A2098" s="36"/>
      <c r="B2098" s="75" t="s">
        <v>1462</v>
      </c>
      <c r="C2098" s="76"/>
      <c r="D2098" s="77"/>
      <c r="E2098" s="27">
        <f>SUM(E2095:E2097)</f>
        <v>21.97</v>
      </c>
    </row>
    <row r="2099" spans="1:5" s="23" customFormat="1" ht="12.75">
      <c r="A2099" s="34" t="s">
        <v>984</v>
      </c>
      <c r="B2099" s="20">
        <v>20392</v>
      </c>
      <c r="C2099" s="21" t="s">
        <v>3807</v>
      </c>
      <c r="D2099" s="20" t="s">
        <v>3808</v>
      </c>
      <c r="E2099" s="29">
        <v>17.6</v>
      </c>
    </row>
    <row r="2100" spans="1:5" s="26" customFormat="1" ht="12.75">
      <c r="A2100" s="36"/>
      <c r="B2100" s="75" t="s">
        <v>3809</v>
      </c>
      <c r="C2100" s="76"/>
      <c r="D2100" s="77"/>
      <c r="E2100" s="27">
        <f>SUM(E2099)</f>
        <v>17.6</v>
      </c>
    </row>
    <row r="2101" spans="1:5" s="23" customFormat="1" ht="25.5">
      <c r="A2101" s="34" t="s">
        <v>984</v>
      </c>
      <c r="B2101" s="20">
        <v>20473</v>
      </c>
      <c r="C2101" s="21" t="s">
        <v>3810</v>
      </c>
      <c r="D2101" s="20" t="s">
        <v>3811</v>
      </c>
      <c r="E2101" s="29">
        <v>4.84</v>
      </c>
    </row>
    <row r="2102" spans="1:5" s="23" customFormat="1" ht="12.75">
      <c r="A2102" s="34" t="s">
        <v>984</v>
      </c>
      <c r="B2102" s="20">
        <v>20492</v>
      </c>
      <c r="C2102" s="21" t="s">
        <v>3812</v>
      </c>
      <c r="D2102" s="20" t="s">
        <v>3811</v>
      </c>
      <c r="E2102" s="29">
        <v>10.18</v>
      </c>
    </row>
    <row r="2103" spans="1:5" s="26" customFormat="1" ht="12.75">
      <c r="A2103" s="36"/>
      <c r="B2103" s="75" t="s">
        <v>3813</v>
      </c>
      <c r="C2103" s="76"/>
      <c r="D2103" s="77"/>
      <c r="E2103" s="27">
        <f>SUM(E2101:E2102)</f>
        <v>15.02</v>
      </c>
    </row>
    <row r="2104" spans="1:5" s="23" customFormat="1" ht="12.75">
      <c r="A2104" s="34" t="s">
        <v>984</v>
      </c>
      <c r="B2104" s="20">
        <v>19665</v>
      </c>
      <c r="C2104" s="21" t="s">
        <v>3814</v>
      </c>
      <c r="D2104" s="20" t="s">
        <v>3815</v>
      </c>
      <c r="E2104" s="29">
        <v>4.85</v>
      </c>
    </row>
    <row r="2105" spans="1:5" s="23" customFormat="1" ht="25.5">
      <c r="A2105" s="34" t="s">
        <v>984</v>
      </c>
      <c r="B2105" s="20">
        <v>19666</v>
      </c>
      <c r="C2105" s="21" t="s">
        <v>3816</v>
      </c>
      <c r="D2105" s="20" t="s">
        <v>3815</v>
      </c>
      <c r="E2105" s="29">
        <v>1.1</v>
      </c>
    </row>
    <row r="2106" spans="1:5" s="23" customFormat="1" ht="12.75">
      <c r="A2106" s="34" t="s">
        <v>984</v>
      </c>
      <c r="B2106" s="20">
        <v>19671</v>
      </c>
      <c r="C2106" s="21" t="s">
        <v>3817</v>
      </c>
      <c r="D2106" s="20" t="s">
        <v>3815</v>
      </c>
      <c r="E2106" s="29">
        <v>3.4</v>
      </c>
    </row>
    <row r="2107" spans="1:5" s="23" customFormat="1" ht="25.5">
      <c r="A2107" s="34" t="s">
        <v>984</v>
      </c>
      <c r="B2107" s="20">
        <v>19676</v>
      </c>
      <c r="C2107" s="21" t="s">
        <v>3818</v>
      </c>
      <c r="D2107" s="20" t="s">
        <v>3815</v>
      </c>
      <c r="E2107" s="29">
        <v>5.35</v>
      </c>
    </row>
    <row r="2108" spans="1:5" s="23" customFormat="1" ht="12.75">
      <c r="A2108" s="34" t="s">
        <v>984</v>
      </c>
      <c r="B2108" s="20">
        <v>19682</v>
      </c>
      <c r="C2108" s="21" t="s">
        <v>3819</v>
      </c>
      <c r="D2108" s="20" t="s">
        <v>3815</v>
      </c>
      <c r="E2108" s="29">
        <v>19.34</v>
      </c>
    </row>
    <row r="2109" spans="1:5" s="23" customFormat="1" ht="12.75">
      <c r="A2109" s="34" t="s">
        <v>984</v>
      </c>
      <c r="B2109" s="20">
        <v>19687</v>
      </c>
      <c r="C2109" s="21" t="s">
        <v>3820</v>
      </c>
      <c r="D2109" s="20" t="s">
        <v>3815</v>
      </c>
      <c r="E2109" s="29">
        <v>3.36</v>
      </c>
    </row>
    <row r="2110" spans="1:5" s="23" customFormat="1" ht="25.5">
      <c r="A2110" s="34" t="s">
        <v>984</v>
      </c>
      <c r="B2110" s="20">
        <v>19688</v>
      </c>
      <c r="C2110" s="21" t="s">
        <v>3821</v>
      </c>
      <c r="D2110" s="20" t="s">
        <v>3815</v>
      </c>
      <c r="E2110" s="29">
        <v>4.35</v>
      </c>
    </row>
    <row r="2111" spans="1:5" s="23" customFormat="1" ht="12.75">
      <c r="A2111" s="34" t="s">
        <v>984</v>
      </c>
      <c r="B2111" s="20">
        <v>19694</v>
      </c>
      <c r="C2111" s="21" t="s">
        <v>3822</v>
      </c>
      <c r="D2111" s="20" t="s">
        <v>3815</v>
      </c>
      <c r="E2111" s="29">
        <v>5.6</v>
      </c>
    </row>
    <row r="2112" spans="1:5" s="23" customFormat="1" ht="12.75">
      <c r="A2112" s="34" t="s">
        <v>984</v>
      </c>
      <c r="B2112" s="20">
        <v>19698</v>
      </c>
      <c r="C2112" s="21" t="s">
        <v>3823</v>
      </c>
      <c r="D2112" s="20" t="s">
        <v>3815</v>
      </c>
      <c r="E2112" s="29">
        <v>3.75</v>
      </c>
    </row>
    <row r="2113" spans="1:5" s="23" customFormat="1" ht="12.75">
      <c r="A2113" s="34" t="s">
        <v>984</v>
      </c>
      <c r="B2113" s="20">
        <v>19699</v>
      </c>
      <c r="C2113" s="21" t="s">
        <v>3824</v>
      </c>
      <c r="D2113" s="20" t="s">
        <v>3815</v>
      </c>
      <c r="E2113" s="29">
        <v>4.2</v>
      </c>
    </row>
    <row r="2114" spans="1:5" s="26" customFormat="1" ht="12.75">
      <c r="A2114" s="36"/>
      <c r="B2114" s="75" t="s">
        <v>3825</v>
      </c>
      <c r="C2114" s="76"/>
      <c r="D2114" s="77"/>
      <c r="E2114" s="27">
        <f>SUM(E2104:E2113)</f>
        <v>55.300000000000004</v>
      </c>
    </row>
    <row r="2115" spans="1:5" s="23" customFormat="1" ht="12.75">
      <c r="A2115" s="34" t="s">
        <v>984</v>
      </c>
      <c r="B2115" s="20">
        <v>19987</v>
      </c>
      <c r="C2115" s="21" t="s">
        <v>3826</v>
      </c>
      <c r="D2115" s="20" t="s">
        <v>3827</v>
      </c>
      <c r="E2115" s="29">
        <v>12.4</v>
      </c>
    </row>
    <row r="2116" spans="1:5" s="23" customFormat="1" ht="12.75">
      <c r="A2116" s="34" t="s">
        <v>984</v>
      </c>
      <c r="B2116" s="20">
        <v>20000</v>
      </c>
      <c r="C2116" s="21" t="s">
        <v>3828</v>
      </c>
      <c r="D2116" s="20" t="s">
        <v>3829</v>
      </c>
      <c r="E2116" s="29">
        <v>4.95</v>
      </c>
    </row>
    <row r="2117" spans="1:5" s="23" customFormat="1" ht="12.75">
      <c r="A2117" s="34" t="s">
        <v>984</v>
      </c>
      <c r="B2117" s="20">
        <v>20001</v>
      </c>
      <c r="C2117" s="21" t="s">
        <v>3830</v>
      </c>
      <c r="D2117" s="20" t="s">
        <v>3827</v>
      </c>
      <c r="E2117" s="29">
        <v>9.9</v>
      </c>
    </row>
    <row r="2118" spans="1:5" s="23" customFormat="1" ht="12.75">
      <c r="A2118" s="34" t="s">
        <v>984</v>
      </c>
      <c r="B2118" s="20">
        <v>20002</v>
      </c>
      <c r="C2118" s="21" t="s">
        <v>3831</v>
      </c>
      <c r="D2118" s="20" t="s">
        <v>3827</v>
      </c>
      <c r="E2118" s="29">
        <v>8.45</v>
      </c>
    </row>
    <row r="2119" spans="1:5" s="23" customFormat="1" ht="25.5">
      <c r="A2119" s="34" t="s">
        <v>984</v>
      </c>
      <c r="B2119" s="20">
        <v>20014</v>
      </c>
      <c r="C2119" s="21" t="s">
        <v>3832</v>
      </c>
      <c r="D2119" s="20" t="s">
        <v>3827</v>
      </c>
      <c r="E2119" s="29">
        <v>19.35</v>
      </c>
    </row>
    <row r="2120" spans="1:5" s="26" customFormat="1" ht="12.75">
      <c r="A2120" s="36"/>
      <c r="B2120" s="75" t="s">
        <v>3833</v>
      </c>
      <c r="C2120" s="76"/>
      <c r="D2120" s="77"/>
      <c r="E2120" s="27">
        <f>SUM(E2115:E2119)</f>
        <v>55.050000000000004</v>
      </c>
    </row>
    <row r="2121" spans="1:5" s="23" customFormat="1" ht="12.75">
      <c r="A2121" s="34" t="s">
        <v>984</v>
      </c>
      <c r="B2121" s="20">
        <v>20068</v>
      </c>
      <c r="C2121" s="21" t="s">
        <v>3834</v>
      </c>
      <c r="D2121" s="20" t="s">
        <v>3835</v>
      </c>
      <c r="E2121" s="29">
        <v>3.59</v>
      </c>
    </row>
    <row r="2122" spans="1:5" s="23" customFormat="1" ht="12.75">
      <c r="A2122" s="34" t="s">
        <v>984</v>
      </c>
      <c r="B2122" s="20">
        <v>20071</v>
      </c>
      <c r="C2122" s="21" t="s">
        <v>3836</v>
      </c>
      <c r="D2122" s="20" t="s">
        <v>3835</v>
      </c>
      <c r="E2122" s="29">
        <v>2.43</v>
      </c>
    </row>
    <row r="2123" spans="1:5" s="23" customFormat="1" ht="12.75">
      <c r="A2123" s="34" t="s">
        <v>984</v>
      </c>
      <c r="B2123" s="20">
        <v>20075</v>
      </c>
      <c r="C2123" s="21" t="s">
        <v>3837</v>
      </c>
      <c r="D2123" s="20" t="s">
        <v>3835</v>
      </c>
      <c r="E2123" s="29">
        <v>8.75</v>
      </c>
    </row>
    <row r="2124" spans="1:5" s="23" customFormat="1" ht="12.75">
      <c r="A2124" s="34" t="s">
        <v>984</v>
      </c>
      <c r="B2124" s="20">
        <v>20084</v>
      </c>
      <c r="C2124" s="21" t="s">
        <v>3838</v>
      </c>
      <c r="D2124" s="20" t="s">
        <v>3835</v>
      </c>
      <c r="E2124" s="29">
        <v>7.45</v>
      </c>
    </row>
    <row r="2125" spans="1:5" s="23" customFormat="1" ht="25.5">
      <c r="A2125" s="34" t="s">
        <v>984</v>
      </c>
      <c r="B2125" s="20">
        <v>20085</v>
      </c>
      <c r="C2125" s="21" t="s">
        <v>3839</v>
      </c>
      <c r="D2125" s="20" t="s">
        <v>3835</v>
      </c>
      <c r="E2125" s="29">
        <v>9</v>
      </c>
    </row>
    <row r="2126" spans="1:5" s="23" customFormat="1" ht="12.75">
      <c r="A2126" s="34" t="s">
        <v>984</v>
      </c>
      <c r="B2126" s="20">
        <v>20088</v>
      </c>
      <c r="C2126" s="21" t="s">
        <v>3840</v>
      </c>
      <c r="D2126" s="20" t="s">
        <v>3835</v>
      </c>
      <c r="E2126" s="29">
        <v>6.4</v>
      </c>
    </row>
    <row r="2127" spans="1:5" s="23" customFormat="1" ht="25.5">
      <c r="A2127" s="34" t="s">
        <v>984</v>
      </c>
      <c r="B2127" s="20">
        <v>20091</v>
      </c>
      <c r="C2127" s="21" t="s">
        <v>3841</v>
      </c>
      <c r="D2127" s="20" t="s">
        <v>3835</v>
      </c>
      <c r="E2127" s="29">
        <v>18.7</v>
      </c>
    </row>
    <row r="2128" spans="1:5" s="23" customFormat="1" ht="25.5">
      <c r="A2128" s="34" t="s">
        <v>984</v>
      </c>
      <c r="B2128" s="20">
        <v>20094</v>
      </c>
      <c r="C2128" s="21" t="s">
        <v>3842</v>
      </c>
      <c r="D2128" s="20" t="s">
        <v>3835</v>
      </c>
      <c r="E2128" s="29">
        <v>17.91</v>
      </c>
    </row>
    <row r="2129" spans="1:5" s="23" customFormat="1" ht="12.75">
      <c r="A2129" s="34" t="s">
        <v>984</v>
      </c>
      <c r="B2129" s="20">
        <v>20095</v>
      </c>
      <c r="C2129" s="21" t="s">
        <v>3843</v>
      </c>
      <c r="D2129" s="20" t="s">
        <v>3835</v>
      </c>
      <c r="E2129" s="29">
        <v>2.95</v>
      </c>
    </row>
    <row r="2130" spans="1:5" s="23" customFormat="1" ht="12.75">
      <c r="A2130" s="34" t="s">
        <v>984</v>
      </c>
      <c r="B2130" s="20">
        <v>20100</v>
      </c>
      <c r="C2130" s="21" t="s">
        <v>3844</v>
      </c>
      <c r="D2130" s="20" t="s">
        <v>3835</v>
      </c>
      <c r="E2130" s="29">
        <v>3.51</v>
      </c>
    </row>
    <row r="2131" spans="1:5" s="23" customFormat="1" ht="12.75">
      <c r="A2131" s="34" t="s">
        <v>984</v>
      </c>
      <c r="B2131" s="20">
        <v>20102</v>
      </c>
      <c r="C2131" s="21" t="s">
        <v>3845</v>
      </c>
      <c r="D2131" s="20" t="s">
        <v>3835</v>
      </c>
      <c r="E2131" s="29">
        <v>7.8</v>
      </c>
    </row>
    <row r="2132" spans="1:5" s="23" customFormat="1" ht="25.5">
      <c r="A2132" s="34" t="s">
        <v>984</v>
      </c>
      <c r="B2132" s="20">
        <v>20105</v>
      </c>
      <c r="C2132" s="21" t="s">
        <v>3846</v>
      </c>
      <c r="D2132" s="20" t="s">
        <v>3835</v>
      </c>
      <c r="E2132" s="29">
        <v>19.95</v>
      </c>
    </row>
    <row r="2133" spans="1:5" s="26" customFormat="1" ht="12.75">
      <c r="A2133" s="36"/>
      <c r="B2133" s="75" t="s">
        <v>3847</v>
      </c>
      <c r="C2133" s="76"/>
      <c r="D2133" s="77"/>
      <c r="E2133" s="27">
        <f>SUM(E2121:E2132)</f>
        <v>108.44</v>
      </c>
    </row>
    <row r="2134" spans="1:5" s="23" customFormat="1" ht="12.75">
      <c r="A2134" s="34" t="s">
        <v>984</v>
      </c>
      <c r="B2134" s="20">
        <v>20319</v>
      </c>
      <c r="C2134" s="21" t="s">
        <v>3848</v>
      </c>
      <c r="D2134" s="20" t="s">
        <v>3849</v>
      </c>
      <c r="E2134" s="29">
        <v>3.45</v>
      </c>
    </row>
    <row r="2135" spans="1:5" s="23" customFormat="1" ht="12.75">
      <c r="A2135" s="34" t="s">
        <v>984</v>
      </c>
      <c r="B2135" s="20">
        <v>20352</v>
      </c>
      <c r="C2135" s="21" t="s">
        <v>3850</v>
      </c>
      <c r="D2135" s="20" t="s">
        <v>3849</v>
      </c>
      <c r="E2135" s="29">
        <v>14.72</v>
      </c>
    </row>
    <row r="2136" spans="1:5" s="26" customFormat="1" ht="12.75">
      <c r="A2136" s="36"/>
      <c r="B2136" s="75" t="s">
        <v>3851</v>
      </c>
      <c r="C2136" s="76"/>
      <c r="D2136" s="77"/>
      <c r="E2136" s="27">
        <f>SUM(E2134:E2135)</f>
        <v>18.17</v>
      </c>
    </row>
    <row r="2137" spans="1:5" s="23" customFormat="1" ht="12.75">
      <c r="A2137" s="34" t="s">
        <v>984</v>
      </c>
      <c r="B2137" s="20">
        <v>20761</v>
      </c>
      <c r="C2137" s="21" t="s">
        <v>3852</v>
      </c>
      <c r="D2137" s="20" t="s">
        <v>3853</v>
      </c>
      <c r="E2137" s="29">
        <v>22.7</v>
      </c>
    </row>
    <row r="2138" spans="1:5" s="23" customFormat="1" ht="12.75">
      <c r="A2138" s="34" t="s">
        <v>984</v>
      </c>
      <c r="B2138" s="20">
        <v>20773</v>
      </c>
      <c r="C2138" s="21" t="s">
        <v>3854</v>
      </c>
      <c r="D2138" s="20" t="s">
        <v>3853</v>
      </c>
      <c r="E2138" s="29">
        <v>14.2</v>
      </c>
    </row>
    <row r="2139" spans="1:5" s="23" customFormat="1" ht="25.5">
      <c r="A2139" s="34" t="s">
        <v>984</v>
      </c>
      <c r="B2139" s="20">
        <v>20778</v>
      </c>
      <c r="C2139" s="21" t="s">
        <v>3855</v>
      </c>
      <c r="D2139" s="20" t="s">
        <v>3853</v>
      </c>
      <c r="E2139" s="29">
        <v>8.6</v>
      </c>
    </row>
    <row r="2140" spans="1:5" s="23" customFormat="1" ht="12.75">
      <c r="A2140" s="34" t="s">
        <v>984</v>
      </c>
      <c r="B2140" s="20">
        <v>20781</v>
      </c>
      <c r="C2140" s="21" t="s">
        <v>3856</v>
      </c>
      <c r="D2140" s="20" t="s">
        <v>3853</v>
      </c>
      <c r="E2140" s="29">
        <v>5</v>
      </c>
    </row>
    <row r="2141" spans="1:5" s="23" customFormat="1" ht="12.75">
      <c r="A2141" s="34" t="s">
        <v>984</v>
      </c>
      <c r="B2141" s="20">
        <v>20785</v>
      </c>
      <c r="C2141" s="21" t="s">
        <v>1835</v>
      </c>
      <c r="D2141" s="20" t="s">
        <v>3853</v>
      </c>
      <c r="E2141" s="29">
        <v>6.9</v>
      </c>
    </row>
    <row r="2142" spans="1:5" s="23" customFormat="1" ht="25.5">
      <c r="A2142" s="34" t="s">
        <v>984</v>
      </c>
      <c r="B2142" s="20">
        <v>20845</v>
      </c>
      <c r="C2142" s="21" t="s">
        <v>1836</v>
      </c>
      <c r="D2142" s="20" t="s">
        <v>1837</v>
      </c>
      <c r="E2142" s="29">
        <v>12.9</v>
      </c>
    </row>
    <row r="2143" spans="1:5" s="26" customFormat="1" ht="12.75">
      <c r="A2143" s="36"/>
      <c r="B2143" s="75" t="s">
        <v>1838</v>
      </c>
      <c r="C2143" s="76"/>
      <c r="D2143" s="77"/>
      <c r="E2143" s="27">
        <f>SUM(E2137:E2142)</f>
        <v>70.3</v>
      </c>
    </row>
    <row r="2144" spans="1:5" s="23" customFormat="1" ht="25.5">
      <c r="A2144" s="34" t="s">
        <v>984</v>
      </c>
      <c r="B2144" s="20">
        <v>20079</v>
      </c>
      <c r="C2144" s="21" t="s">
        <v>1839</v>
      </c>
      <c r="D2144" s="20" t="s">
        <v>1840</v>
      </c>
      <c r="E2144" s="29">
        <v>8.82</v>
      </c>
    </row>
    <row r="2145" spans="1:5" s="23" customFormat="1" ht="25.5">
      <c r="A2145" s="34" t="s">
        <v>984</v>
      </c>
      <c r="B2145" s="20">
        <v>20230</v>
      </c>
      <c r="C2145" s="21" t="s">
        <v>1841</v>
      </c>
      <c r="D2145" s="20" t="s">
        <v>1840</v>
      </c>
      <c r="E2145" s="29">
        <v>5.59</v>
      </c>
    </row>
    <row r="2146" spans="1:5" s="23" customFormat="1" ht="25.5">
      <c r="A2146" s="34" t="s">
        <v>984</v>
      </c>
      <c r="B2146" s="20">
        <v>20270</v>
      </c>
      <c r="C2146" s="21" t="s">
        <v>1842</v>
      </c>
      <c r="D2146" s="20" t="s">
        <v>1840</v>
      </c>
      <c r="E2146" s="29">
        <v>8.8</v>
      </c>
    </row>
    <row r="2147" spans="1:5" s="26" customFormat="1" ht="12.75">
      <c r="A2147" s="36"/>
      <c r="B2147" s="75" t="s">
        <v>1843</v>
      </c>
      <c r="C2147" s="76"/>
      <c r="D2147" s="77"/>
      <c r="E2147" s="27">
        <f>SUM(E2144:E2146)</f>
        <v>23.21</v>
      </c>
    </row>
    <row r="2148" spans="1:5" s="23" customFormat="1" ht="12.75">
      <c r="A2148" s="34" t="s">
        <v>984</v>
      </c>
      <c r="B2148" s="20">
        <v>20716</v>
      </c>
      <c r="C2148" s="21" t="s">
        <v>1844</v>
      </c>
      <c r="D2148" s="20" t="s">
        <v>1845</v>
      </c>
      <c r="E2148" s="29">
        <v>25</v>
      </c>
    </row>
    <row r="2149" spans="1:5" s="23" customFormat="1" ht="12.75">
      <c r="A2149" s="34" t="s">
        <v>984</v>
      </c>
      <c r="B2149" s="20">
        <v>20717</v>
      </c>
      <c r="C2149" s="21" t="s">
        <v>1846</v>
      </c>
      <c r="D2149" s="20" t="s">
        <v>1845</v>
      </c>
      <c r="E2149" s="29">
        <v>4.25</v>
      </c>
    </row>
    <row r="2150" spans="1:5" s="23" customFormat="1" ht="25.5">
      <c r="A2150" s="34" t="s">
        <v>984</v>
      </c>
      <c r="B2150" s="20">
        <v>20736</v>
      </c>
      <c r="C2150" s="21" t="s">
        <v>1847</v>
      </c>
      <c r="D2150" s="20" t="s">
        <v>1845</v>
      </c>
      <c r="E2150" s="29">
        <v>6.55</v>
      </c>
    </row>
    <row r="2151" spans="1:5" s="23" customFormat="1" ht="12.75">
      <c r="A2151" s="34" t="s">
        <v>984</v>
      </c>
      <c r="B2151" s="20">
        <v>20739</v>
      </c>
      <c r="C2151" s="21" t="s">
        <v>1848</v>
      </c>
      <c r="D2151" s="20" t="s">
        <v>1845</v>
      </c>
      <c r="E2151" s="29">
        <v>3.95</v>
      </c>
    </row>
    <row r="2152" spans="1:5" s="23" customFormat="1" ht="25.5">
      <c r="A2152" s="34" t="s">
        <v>984</v>
      </c>
      <c r="B2152" s="20">
        <v>20744</v>
      </c>
      <c r="C2152" s="21" t="s">
        <v>1849</v>
      </c>
      <c r="D2152" s="20" t="s">
        <v>1845</v>
      </c>
      <c r="E2152" s="29">
        <v>6.4</v>
      </c>
    </row>
    <row r="2153" spans="1:5" s="23" customFormat="1" ht="12.75">
      <c r="A2153" s="34" t="s">
        <v>984</v>
      </c>
      <c r="B2153" s="20">
        <v>20749</v>
      </c>
      <c r="C2153" s="21" t="s">
        <v>1850</v>
      </c>
      <c r="D2153" s="20" t="s">
        <v>1845</v>
      </c>
      <c r="E2153" s="29">
        <v>13.38</v>
      </c>
    </row>
    <row r="2154" spans="1:5" s="23" customFormat="1" ht="25.5">
      <c r="A2154" s="34" t="s">
        <v>984</v>
      </c>
      <c r="B2154" s="20">
        <v>20757</v>
      </c>
      <c r="C2154" s="21" t="s">
        <v>1851</v>
      </c>
      <c r="D2154" s="20" t="s">
        <v>1845</v>
      </c>
      <c r="E2154" s="29">
        <v>10.7</v>
      </c>
    </row>
    <row r="2155" spans="1:5" s="26" customFormat="1" ht="12.75">
      <c r="A2155" s="36"/>
      <c r="B2155" s="75" t="s">
        <v>1852</v>
      </c>
      <c r="C2155" s="76"/>
      <c r="D2155" s="77"/>
      <c r="E2155" s="27">
        <f>SUM(E2148:E2154)</f>
        <v>70.23</v>
      </c>
    </row>
    <row r="2156" spans="1:5" s="23" customFormat="1" ht="25.5">
      <c r="A2156" s="34" t="s">
        <v>984</v>
      </c>
      <c r="B2156" s="20">
        <v>19583</v>
      </c>
      <c r="C2156" s="21" t="s">
        <v>1853</v>
      </c>
      <c r="D2156" s="20" t="s">
        <v>1854</v>
      </c>
      <c r="E2156" s="29">
        <v>7.6</v>
      </c>
    </row>
    <row r="2157" spans="1:5" s="23" customFormat="1" ht="12.75">
      <c r="A2157" s="34" t="s">
        <v>984</v>
      </c>
      <c r="B2157" s="20">
        <v>19585</v>
      </c>
      <c r="C2157" s="21" t="s">
        <v>1855</v>
      </c>
      <c r="D2157" s="20" t="s">
        <v>1854</v>
      </c>
      <c r="E2157" s="29">
        <v>8.05</v>
      </c>
    </row>
    <row r="2158" spans="1:5" s="23" customFormat="1" ht="12.75">
      <c r="A2158" s="34" t="s">
        <v>984</v>
      </c>
      <c r="B2158" s="20">
        <v>19597</v>
      </c>
      <c r="C2158" s="21" t="s">
        <v>1856</v>
      </c>
      <c r="D2158" s="20" t="s">
        <v>1854</v>
      </c>
      <c r="E2158" s="29">
        <v>4.93</v>
      </c>
    </row>
    <row r="2159" spans="1:5" s="23" customFormat="1" ht="12.75">
      <c r="A2159" s="34" t="s">
        <v>984</v>
      </c>
      <c r="B2159" s="20">
        <v>19598</v>
      </c>
      <c r="C2159" s="21" t="s">
        <v>1857</v>
      </c>
      <c r="D2159" s="20" t="s">
        <v>1854</v>
      </c>
      <c r="E2159" s="29">
        <v>3.75</v>
      </c>
    </row>
    <row r="2160" spans="1:5" s="23" customFormat="1" ht="12.75">
      <c r="A2160" s="34" t="s">
        <v>984</v>
      </c>
      <c r="B2160" s="20">
        <v>19618</v>
      </c>
      <c r="C2160" s="21" t="s">
        <v>1858</v>
      </c>
      <c r="D2160" s="20" t="s">
        <v>1854</v>
      </c>
      <c r="E2160" s="29">
        <v>9.5</v>
      </c>
    </row>
    <row r="2161" spans="1:5" s="23" customFormat="1" ht="12.75">
      <c r="A2161" s="34" t="s">
        <v>984</v>
      </c>
      <c r="B2161" s="20">
        <v>19619</v>
      </c>
      <c r="C2161" s="21" t="s">
        <v>1999</v>
      </c>
      <c r="D2161" s="20" t="s">
        <v>1854</v>
      </c>
      <c r="E2161" s="29">
        <v>7.98</v>
      </c>
    </row>
    <row r="2162" spans="1:6" s="26" customFormat="1" ht="12.75">
      <c r="A2162" s="36"/>
      <c r="B2162" s="75" t="s">
        <v>4288</v>
      </c>
      <c r="C2162" s="76"/>
      <c r="D2162" s="77"/>
      <c r="E2162" s="27">
        <f>SUM(E2156:E2161)</f>
        <v>41.81</v>
      </c>
      <c r="F2162" s="18"/>
    </row>
    <row r="2163" spans="1:5" s="23" customFormat="1" ht="25.5">
      <c r="A2163" s="34" t="s">
        <v>984</v>
      </c>
      <c r="B2163" s="20">
        <v>20109</v>
      </c>
      <c r="C2163" s="21" t="s">
        <v>2000</v>
      </c>
      <c r="D2163" s="20" t="s">
        <v>2001</v>
      </c>
      <c r="E2163" s="29">
        <v>12.6</v>
      </c>
    </row>
    <row r="2164" spans="1:5" s="26" customFormat="1" ht="12.75">
      <c r="A2164" s="36"/>
      <c r="B2164" s="75" t="s">
        <v>2002</v>
      </c>
      <c r="C2164" s="76"/>
      <c r="D2164" s="77"/>
      <c r="E2164" s="27">
        <f>SUM(E2163)</f>
        <v>12.6</v>
      </c>
    </row>
    <row r="2165" spans="1:5" s="23" customFormat="1" ht="12.75">
      <c r="A2165" s="34" t="s">
        <v>984</v>
      </c>
      <c r="B2165" s="20">
        <v>19542</v>
      </c>
      <c r="C2165" s="21" t="s">
        <v>2003</v>
      </c>
      <c r="D2165" s="20" t="s">
        <v>2004</v>
      </c>
      <c r="E2165" s="29">
        <v>4.2</v>
      </c>
    </row>
    <row r="2166" spans="1:5" s="23" customFormat="1" ht="12.75">
      <c r="A2166" s="34" t="s">
        <v>984</v>
      </c>
      <c r="B2166" s="20">
        <v>19544</v>
      </c>
      <c r="C2166" s="21" t="s">
        <v>2005</v>
      </c>
      <c r="D2166" s="20" t="s">
        <v>2004</v>
      </c>
      <c r="E2166" s="29">
        <v>4</v>
      </c>
    </row>
    <row r="2167" spans="1:5" s="23" customFormat="1" ht="12.75">
      <c r="A2167" s="34" t="s">
        <v>984</v>
      </c>
      <c r="B2167" s="20">
        <v>19545</v>
      </c>
      <c r="C2167" s="21" t="s">
        <v>2006</v>
      </c>
      <c r="D2167" s="20" t="s">
        <v>2004</v>
      </c>
      <c r="E2167" s="29">
        <v>2.5</v>
      </c>
    </row>
    <row r="2168" spans="1:5" s="23" customFormat="1" ht="25.5">
      <c r="A2168" s="34" t="s">
        <v>984</v>
      </c>
      <c r="B2168" s="20">
        <v>19549</v>
      </c>
      <c r="C2168" s="21" t="s">
        <v>2007</v>
      </c>
      <c r="D2168" s="20" t="s">
        <v>2004</v>
      </c>
      <c r="E2168" s="29">
        <v>13.2</v>
      </c>
    </row>
    <row r="2169" spans="1:5" s="23" customFormat="1" ht="12.75">
      <c r="A2169" s="34" t="s">
        <v>984</v>
      </c>
      <c r="B2169" s="20">
        <v>19555</v>
      </c>
      <c r="C2169" s="21" t="s">
        <v>2008</v>
      </c>
      <c r="D2169" s="20" t="s">
        <v>2004</v>
      </c>
      <c r="E2169" s="29">
        <v>5.3</v>
      </c>
    </row>
    <row r="2170" spans="1:5" s="23" customFormat="1" ht="12.75">
      <c r="A2170" s="34" t="s">
        <v>984</v>
      </c>
      <c r="B2170" s="20">
        <v>19564</v>
      </c>
      <c r="C2170" s="21" t="s">
        <v>2009</v>
      </c>
      <c r="D2170" s="20" t="s">
        <v>2004</v>
      </c>
      <c r="E2170" s="29">
        <v>10.9</v>
      </c>
    </row>
    <row r="2171" spans="1:5" s="23" customFormat="1" ht="12.75">
      <c r="A2171" s="34" t="s">
        <v>984</v>
      </c>
      <c r="B2171" s="20">
        <v>19569</v>
      </c>
      <c r="C2171" s="21" t="s">
        <v>2010</v>
      </c>
      <c r="D2171" s="20" t="s">
        <v>2004</v>
      </c>
      <c r="E2171" s="29">
        <v>7.65</v>
      </c>
    </row>
    <row r="2172" spans="1:5" s="23" customFormat="1" ht="25.5">
      <c r="A2172" s="34" t="s">
        <v>984</v>
      </c>
      <c r="B2172" s="20">
        <v>19577</v>
      </c>
      <c r="C2172" s="21" t="s">
        <v>985</v>
      </c>
      <c r="D2172" s="20" t="s">
        <v>2004</v>
      </c>
      <c r="E2172" s="29">
        <v>18.8</v>
      </c>
    </row>
    <row r="2173" spans="1:5" s="26" customFormat="1" ht="12.75">
      <c r="A2173" s="36"/>
      <c r="B2173" s="75" t="s">
        <v>2011</v>
      </c>
      <c r="C2173" s="76"/>
      <c r="D2173" s="77"/>
      <c r="E2173" s="27">
        <f>SUM(E2165:E2172)</f>
        <v>66.55</v>
      </c>
    </row>
    <row r="2174" spans="1:5" s="23" customFormat="1" ht="12.75">
      <c r="A2174" s="34" t="s">
        <v>984</v>
      </c>
      <c r="B2174" s="20">
        <v>20635</v>
      </c>
      <c r="C2174" s="21" t="s">
        <v>2012</v>
      </c>
      <c r="D2174" s="20" t="s">
        <v>2013</v>
      </c>
      <c r="E2174" s="29">
        <v>11.55</v>
      </c>
    </row>
    <row r="2175" spans="1:5" s="23" customFormat="1" ht="12.75">
      <c r="A2175" s="34" t="s">
        <v>984</v>
      </c>
      <c r="B2175" s="20">
        <v>20649</v>
      </c>
      <c r="C2175" s="21" t="s">
        <v>2014</v>
      </c>
      <c r="D2175" s="20" t="s">
        <v>2013</v>
      </c>
      <c r="E2175" s="29">
        <v>6</v>
      </c>
    </row>
    <row r="2176" spans="1:5" s="23" customFormat="1" ht="12.75">
      <c r="A2176" s="34" t="s">
        <v>984</v>
      </c>
      <c r="B2176" s="20">
        <v>20650</v>
      </c>
      <c r="C2176" s="21" t="s">
        <v>2015</v>
      </c>
      <c r="D2176" s="20" t="s">
        <v>2013</v>
      </c>
      <c r="E2176" s="29">
        <v>2.65</v>
      </c>
    </row>
    <row r="2177" spans="1:5" s="23" customFormat="1" ht="12.75">
      <c r="A2177" s="34" t="s">
        <v>984</v>
      </c>
      <c r="B2177" s="20">
        <v>20652</v>
      </c>
      <c r="C2177" s="21" t="s">
        <v>2016</v>
      </c>
      <c r="D2177" s="20" t="s">
        <v>2013</v>
      </c>
      <c r="E2177" s="29">
        <v>3</v>
      </c>
    </row>
    <row r="2178" spans="1:5" s="23" customFormat="1" ht="25.5">
      <c r="A2178" s="34" t="s">
        <v>984</v>
      </c>
      <c r="B2178" s="20">
        <v>20659</v>
      </c>
      <c r="C2178" s="21" t="s">
        <v>2017</v>
      </c>
      <c r="D2178" s="20" t="s">
        <v>2013</v>
      </c>
      <c r="E2178" s="29">
        <v>12.7</v>
      </c>
    </row>
    <row r="2179" spans="1:5" s="26" customFormat="1" ht="12.75">
      <c r="A2179" s="36"/>
      <c r="B2179" s="75" t="s">
        <v>2018</v>
      </c>
      <c r="C2179" s="76"/>
      <c r="D2179" s="77"/>
      <c r="E2179" s="27">
        <f>SUM(E2174:E2178)</f>
        <v>35.9</v>
      </c>
    </row>
    <row r="2180" spans="1:5" s="23" customFormat="1" ht="12.75">
      <c r="A2180" s="34" t="s">
        <v>984</v>
      </c>
      <c r="B2180" s="20">
        <v>19787</v>
      </c>
      <c r="C2180" s="21" t="s">
        <v>2019</v>
      </c>
      <c r="D2180" s="20" t="s">
        <v>2020</v>
      </c>
      <c r="E2180" s="29">
        <v>14.3</v>
      </c>
    </row>
    <row r="2181" spans="1:5" s="23" customFormat="1" ht="12.75">
      <c r="A2181" s="34" t="s">
        <v>984</v>
      </c>
      <c r="B2181" s="20">
        <v>19802</v>
      </c>
      <c r="C2181" s="21" t="s">
        <v>2021</v>
      </c>
      <c r="D2181" s="20" t="s">
        <v>2020</v>
      </c>
      <c r="E2181" s="29">
        <v>3.8</v>
      </c>
    </row>
    <row r="2182" spans="1:5" s="26" customFormat="1" ht="12.75">
      <c r="A2182" s="36"/>
      <c r="B2182" s="75" t="s">
        <v>2022</v>
      </c>
      <c r="C2182" s="76"/>
      <c r="D2182" s="77"/>
      <c r="E2182" s="27">
        <f>SUM(E2180:E2181)</f>
        <v>18.1</v>
      </c>
    </row>
    <row r="2183" spans="1:5" s="23" customFormat="1" ht="25.5">
      <c r="A2183" s="34" t="s">
        <v>984</v>
      </c>
      <c r="B2183" s="20">
        <v>19501</v>
      </c>
      <c r="C2183" s="21" t="s">
        <v>2023</v>
      </c>
      <c r="D2183" s="20" t="s">
        <v>2024</v>
      </c>
      <c r="E2183" s="29">
        <v>23.2</v>
      </c>
    </row>
    <row r="2184" spans="1:5" s="23" customFormat="1" ht="12.75">
      <c r="A2184" s="34" t="s">
        <v>984</v>
      </c>
      <c r="B2184" s="20">
        <v>19505</v>
      </c>
      <c r="C2184" s="21" t="s">
        <v>2025</v>
      </c>
      <c r="D2184" s="20" t="s">
        <v>2024</v>
      </c>
      <c r="E2184" s="29">
        <v>7.2</v>
      </c>
    </row>
    <row r="2185" spans="1:5" s="23" customFormat="1" ht="12.75">
      <c r="A2185" s="34" t="s">
        <v>984</v>
      </c>
      <c r="B2185" s="20">
        <v>19507</v>
      </c>
      <c r="C2185" s="21" t="s">
        <v>2026</v>
      </c>
      <c r="D2185" s="20" t="s">
        <v>2024</v>
      </c>
      <c r="E2185" s="29">
        <v>3</v>
      </c>
    </row>
    <row r="2186" spans="1:5" s="23" customFormat="1" ht="12.75">
      <c r="A2186" s="34" t="s">
        <v>984</v>
      </c>
      <c r="B2186" s="20">
        <v>19513</v>
      </c>
      <c r="C2186" s="21" t="s">
        <v>2027</v>
      </c>
      <c r="D2186" s="20" t="s">
        <v>2024</v>
      </c>
      <c r="E2186" s="29">
        <v>6.5</v>
      </c>
    </row>
    <row r="2187" spans="1:5" s="23" customFormat="1" ht="25.5">
      <c r="A2187" s="34" t="s">
        <v>984</v>
      </c>
      <c r="B2187" s="20">
        <v>19514</v>
      </c>
      <c r="C2187" s="21" t="s">
        <v>2028</v>
      </c>
      <c r="D2187" s="20" t="s">
        <v>2024</v>
      </c>
      <c r="E2187" s="29">
        <v>9.23</v>
      </c>
    </row>
    <row r="2188" spans="1:5" s="23" customFormat="1" ht="25.5">
      <c r="A2188" s="34" t="s">
        <v>984</v>
      </c>
      <c r="B2188" s="20">
        <v>19517</v>
      </c>
      <c r="C2188" s="21" t="s">
        <v>2029</v>
      </c>
      <c r="D2188" s="20" t="s">
        <v>2024</v>
      </c>
      <c r="E2188" s="29">
        <v>4.87</v>
      </c>
    </row>
    <row r="2189" spans="1:5" s="23" customFormat="1" ht="25.5">
      <c r="A2189" s="34" t="s">
        <v>984</v>
      </c>
      <c r="B2189" s="20">
        <v>19518</v>
      </c>
      <c r="C2189" s="21" t="s">
        <v>2030</v>
      </c>
      <c r="D2189" s="20" t="s">
        <v>2024</v>
      </c>
      <c r="E2189" s="29">
        <v>5.1</v>
      </c>
    </row>
    <row r="2190" spans="1:5" s="23" customFormat="1" ht="25.5">
      <c r="A2190" s="34" t="s">
        <v>984</v>
      </c>
      <c r="B2190" s="20">
        <v>19521</v>
      </c>
      <c r="C2190" s="21" t="s">
        <v>2031</v>
      </c>
      <c r="D2190" s="20" t="s">
        <v>2024</v>
      </c>
      <c r="E2190" s="29">
        <v>15.25</v>
      </c>
    </row>
    <row r="2191" spans="1:5" s="23" customFormat="1" ht="12.75">
      <c r="A2191" s="34" t="s">
        <v>984</v>
      </c>
      <c r="B2191" s="20">
        <v>19522</v>
      </c>
      <c r="C2191" s="21" t="s">
        <v>2032</v>
      </c>
      <c r="D2191" s="20" t="s">
        <v>2024</v>
      </c>
      <c r="E2191" s="29">
        <v>2.15</v>
      </c>
    </row>
    <row r="2192" spans="1:5" s="23" customFormat="1" ht="25.5">
      <c r="A2192" s="34" t="s">
        <v>984</v>
      </c>
      <c r="B2192" s="20">
        <v>19529</v>
      </c>
      <c r="C2192" s="21" t="s">
        <v>2033</v>
      </c>
      <c r="D2192" s="20" t="s">
        <v>2024</v>
      </c>
      <c r="E2192" s="29">
        <v>19.5</v>
      </c>
    </row>
    <row r="2193" spans="1:5" s="23" customFormat="1" ht="12.75">
      <c r="A2193" s="34" t="s">
        <v>984</v>
      </c>
      <c r="B2193" s="20">
        <v>19534</v>
      </c>
      <c r="C2193" s="21" t="s">
        <v>2034</v>
      </c>
      <c r="D2193" s="20" t="s">
        <v>2024</v>
      </c>
      <c r="E2193" s="29">
        <v>9.33</v>
      </c>
    </row>
    <row r="2194" spans="1:5" s="26" customFormat="1" ht="12.75">
      <c r="A2194" s="36"/>
      <c r="B2194" s="75" t="s">
        <v>2035</v>
      </c>
      <c r="C2194" s="76"/>
      <c r="D2194" s="77"/>
      <c r="E2194" s="27">
        <f>SUM(E2183:E2193)</f>
        <v>105.33</v>
      </c>
    </row>
    <row r="2195" spans="1:5" s="23" customFormat="1" ht="25.5">
      <c r="A2195" s="34" t="s">
        <v>984</v>
      </c>
      <c r="B2195" s="20">
        <v>20675</v>
      </c>
      <c r="C2195" s="21" t="s">
        <v>2036</v>
      </c>
      <c r="D2195" s="20" t="s">
        <v>2037</v>
      </c>
      <c r="E2195" s="29">
        <v>16</v>
      </c>
    </row>
    <row r="2196" spans="1:5" s="23" customFormat="1" ht="25.5">
      <c r="A2196" s="34" t="s">
        <v>984</v>
      </c>
      <c r="B2196" s="20">
        <v>20682</v>
      </c>
      <c r="C2196" s="21" t="s">
        <v>2038</v>
      </c>
      <c r="D2196" s="20" t="s">
        <v>2037</v>
      </c>
      <c r="E2196" s="29">
        <v>18.38</v>
      </c>
    </row>
    <row r="2197" spans="1:5" s="23" customFormat="1" ht="12.75">
      <c r="A2197" s="34" t="s">
        <v>984</v>
      </c>
      <c r="B2197" s="20">
        <v>20690</v>
      </c>
      <c r="C2197" s="21" t="s">
        <v>2039</v>
      </c>
      <c r="D2197" s="20" t="s">
        <v>2037</v>
      </c>
      <c r="E2197" s="29">
        <v>3.75</v>
      </c>
    </row>
    <row r="2198" spans="1:5" s="23" customFormat="1" ht="12.75">
      <c r="A2198" s="34" t="s">
        <v>984</v>
      </c>
      <c r="B2198" s="20">
        <v>20805</v>
      </c>
      <c r="C2198" s="21" t="s">
        <v>2040</v>
      </c>
      <c r="D2198" s="20" t="s">
        <v>2037</v>
      </c>
      <c r="E2198" s="29">
        <v>8.87</v>
      </c>
    </row>
    <row r="2199" spans="1:5" s="26" customFormat="1" ht="12.75">
      <c r="A2199" s="36"/>
      <c r="B2199" s="75" t="s">
        <v>2041</v>
      </c>
      <c r="C2199" s="76"/>
      <c r="D2199" s="77"/>
      <c r="E2199" s="27">
        <f>SUM(E2195:E2198)</f>
        <v>46.99999999999999</v>
      </c>
    </row>
    <row r="2200" spans="1:5" s="23" customFormat="1" ht="12.75">
      <c r="A2200" s="34" t="s">
        <v>984</v>
      </c>
      <c r="B2200" s="20">
        <v>19746</v>
      </c>
      <c r="C2200" s="21" t="s">
        <v>2042</v>
      </c>
      <c r="D2200" s="20" t="s">
        <v>2043</v>
      </c>
      <c r="E2200" s="29">
        <v>5.1</v>
      </c>
    </row>
    <row r="2201" spans="1:5" s="23" customFormat="1" ht="25.5">
      <c r="A2201" s="34" t="s">
        <v>984</v>
      </c>
      <c r="B2201" s="20">
        <v>19756</v>
      </c>
      <c r="C2201" s="21" t="s">
        <v>2044</v>
      </c>
      <c r="D2201" s="20" t="s">
        <v>2043</v>
      </c>
      <c r="E2201" s="29">
        <v>8.1</v>
      </c>
    </row>
    <row r="2202" spans="1:5" s="23" customFormat="1" ht="25.5">
      <c r="A2202" s="34" t="s">
        <v>984</v>
      </c>
      <c r="B2202" s="20">
        <v>19766</v>
      </c>
      <c r="C2202" s="21" t="s">
        <v>2045</v>
      </c>
      <c r="D2202" s="20" t="s">
        <v>2043</v>
      </c>
      <c r="E2202" s="29">
        <v>7.93</v>
      </c>
    </row>
    <row r="2203" spans="1:5" s="23" customFormat="1" ht="25.5">
      <c r="A2203" s="34" t="s">
        <v>984</v>
      </c>
      <c r="B2203" s="20">
        <v>19776</v>
      </c>
      <c r="C2203" s="21" t="s">
        <v>2046</v>
      </c>
      <c r="D2203" s="20" t="s">
        <v>2043</v>
      </c>
      <c r="E2203" s="29">
        <v>14.2</v>
      </c>
    </row>
    <row r="2204" spans="1:5" s="26" customFormat="1" ht="12.75">
      <c r="A2204" s="36"/>
      <c r="B2204" s="75" t="s">
        <v>2047</v>
      </c>
      <c r="C2204" s="76"/>
      <c r="D2204" s="77"/>
      <c r="E2204" s="27">
        <f>SUM(E2200:E2203)</f>
        <v>35.33</v>
      </c>
    </row>
    <row r="2205" spans="1:5" s="23" customFormat="1" ht="12.75">
      <c r="A2205" s="34" t="s">
        <v>984</v>
      </c>
      <c r="B2205" s="20">
        <v>20839</v>
      </c>
      <c r="C2205" s="21" t="s">
        <v>2048</v>
      </c>
      <c r="D2205" s="20" t="s">
        <v>2049</v>
      </c>
      <c r="E2205" s="29">
        <v>36.2</v>
      </c>
    </row>
    <row r="2206" spans="1:5" s="23" customFormat="1" ht="25.5">
      <c r="A2206" s="34" t="s">
        <v>984</v>
      </c>
      <c r="B2206" s="20">
        <v>20850</v>
      </c>
      <c r="C2206" s="21" t="s">
        <v>2050</v>
      </c>
      <c r="D2206" s="20" t="s">
        <v>2049</v>
      </c>
      <c r="E2206" s="29">
        <v>6.9</v>
      </c>
    </row>
    <row r="2207" spans="1:5" s="23" customFormat="1" ht="12.75">
      <c r="A2207" s="34" t="s">
        <v>984</v>
      </c>
      <c r="B2207" s="20">
        <v>20855</v>
      </c>
      <c r="C2207" s="21" t="s">
        <v>2051</v>
      </c>
      <c r="D2207" s="20" t="s">
        <v>2049</v>
      </c>
      <c r="E2207" s="29">
        <v>7.1</v>
      </c>
    </row>
    <row r="2208" spans="1:5" s="23" customFormat="1" ht="12.75">
      <c r="A2208" s="34" t="s">
        <v>984</v>
      </c>
      <c r="B2208" s="20">
        <v>20857</v>
      </c>
      <c r="C2208" s="21" t="s">
        <v>2052</v>
      </c>
      <c r="D2208" s="20" t="s">
        <v>2049</v>
      </c>
      <c r="E2208" s="29">
        <v>4.35</v>
      </c>
    </row>
    <row r="2209" spans="1:5" s="23" customFormat="1" ht="12.75">
      <c r="A2209" s="34" t="s">
        <v>984</v>
      </c>
      <c r="B2209" s="20">
        <v>20861</v>
      </c>
      <c r="C2209" s="21" t="s">
        <v>2053</v>
      </c>
      <c r="D2209" s="20" t="s">
        <v>2049</v>
      </c>
      <c r="E2209" s="29">
        <v>6.7</v>
      </c>
    </row>
    <row r="2210" spans="1:5" s="26" customFormat="1" ht="12.75">
      <c r="A2210" s="36"/>
      <c r="B2210" s="75" t="s">
        <v>2054</v>
      </c>
      <c r="C2210" s="76"/>
      <c r="D2210" s="77"/>
      <c r="E2210" s="27">
        <f>SUM(E2205:E2209)</f>
        <v>61.25000000000001</v>
      </c>
    </row>
    <row r="2211" spans="1:5" s="23" customFormat="1" ht="12.75">
      <c r="A2211" s="34" t="s">
        <v>984</v>
      </c>
      <c r="B2211" s="20">
        <v>20594</v>
      </c>
      <c r="C2211" s="21" t="s">
        <v>2055</v>
      </c>
      <c r="D2211" s="20" t="s">
        <v>2056</v>
      </c>
      <c r="E2211" s="29">
        <v>11.71</v>
      </c>
    </row>
    <row r="2212" spans="1:5" s="23" customFormat="1" ht="12.75">
      <c r="A2212" s="34" t="s">
        <v>984</v>
      </c>
      <c r="B2212" s="20">
        <v>20613</v>
      </c>
      <c r="C2212" s="21" t="s">
        <v>2057</v>
      </c>
      <c r="D2212" s="20" t="s">
        <v>2056</v>
      </c>
      <c r="E2212" s="29">
        <v>17.8</v>
      </c>
    </row>
    <row r="2213" spans="1:5" s="23" customFormat="1" ht="12.75">
      <c r="A2213" s="34" t="s">
        <v>984</v>
      </c>
      <c r="B2213" s="20">
        <v>20626</v>
      </c>
      <c r="C2213" s="21" t="s">
        <v>2058</v>
      </c>
      <c r="D2213" s="20" t="s">
        <v>2056</v>
      </c>
      <c r="E2213" s="29">
        <v>5.68</v>
      </c>
    </row>
    <row r="2214" spans="1:5" s="26" customFormat="1" ht="12.75">
      <c r="A2214" s="36"/>
      <c r="B2214" s="75" t="s">
        <v>2059</v>
      </c>
      <c r="C2214" s="76"/>
      <c r="D2214" s="77"/>
      <c r="E2214" s="27">
        <f>SUM(E2211:E2213)</f>
        <v>35.19</v>
      </c>
    </row>
    <row r="2215" spans="1:5" s="23" customFormat="1" ht="25.5">
      <c r="A2215" s="34" t="s">
        <v>984</v>
      </c>
      <c r="B2215" s="20">
        <v>20311</v>
      </c>
      <c r="C2215" s="21" t="s">
        <v>2060</v>
      </c>
      <c r="D2215" s="20" t="s">
        <v>2061</v>
      </c>
      <c r="E2215" s="29">
        <v>5.73</v>
      </c>
    </row>
    <row r="2216" spans="1:5" s="23" customFormat="1" ht="12.75">
      <c r="A2216" s="34" t="s">
        <v>984</v>
      </c>
      <c r="B2216" s="20">
        <v>20327</v>
      </c>
      <c r="C2216" s="21" t="s">
        <v>2062</v>
      </c>
      <c r="D2216" s="20" t="s">
        <v>2061</v>
      </c>
      <c r="E2216" s="29">
        <v>5.28</v>
      </c>
    </row>
    <row r="2217" spans="1:5" s="23" customFormat="1" ht="12.75">
      <c r="A2217" s="34" t="s">
        <v>984</v>
      </c>
      <c r="B2217" s="20">
        <v>20332</v>
      </c>
      <c r="C2217" s="21" t="s">
        <v>2063</v>
      </c>
      <c r="D2217" s="20" t="s">
        <v>2061</v>
      </c>
      <c r="E2217" s="29">
        <v>14.66</v>
      </c>
    </row>
    <row r="2218" spans="1:5" s="23" customFormat="1" ht="12.75">
      <c r="A2218" s="34" t="s">
        <v>984</v>
      </c>
      <c r="B2218" s="20">
        <v>20341</v>
      </c>
      <c r="C2218" s="21" t="s">
        <v>2064</v>
      </c>
      <c r="D2218" s="20" t="s">
        <v>2061</v>
      </c>
      <c r="E2218" s="29">
        <v>15.1</v>
      </c>
    </row>
    <row r="2219" spans="1:5" s="23" customFormat="1" ht="12.75">
      <c r="A2219" s="34" t="s">
        <v>984</v>
      </c>
      <c r="B2219" s="20">
        <v>20342</v>
      </c>
      <c r="C2219" s="21" t="s">
        <v>2065</v>
      </c>
      <c r="D2219" s="20" t="s">
        <v>2061</v>
      </c>
      <c r="E2219" s="29">
        <v>6</v>
      </c>
    </row>
    <row r="2220" spans="1:5" s="26" customFormat="1" ht="12.75">
      <c r="A2220" s="36"/>
      <c r="B2220" s="75" t="s">
        <v>2066</v>
      </c>
      <c r="C2220" s="76"/>
      <c r="D2220" s="77"/>
      <c r="E2220" s="27">
        <f>SUM(E2215:E2219)</f>
        <v>46.77</v>
      </c>
    </row>
    <row r="2221" spans="1:5" s="23" customFormat="1" ht="12.75">
      <c r="A2221" s="34" t="s">
        <v>984</v>
      </c>
      <c r="B2221" s="20">
        <v>19706</v>
      </c>
      <c r="C2221" s="21" t="s">
        <v>2067</v>
      </c>
      <c r="D2221" s="20" t="s">
        <v>2068</v>
      </c>
      <c r="E2221" s="29">
        <v>11.95</v>
      </c>
    </row>
    <row r="2222" spans="1:5" s="23" customFormat="1" ht="12.75">
      <c r="A2222" s="34" t="s">
        <v>984</v>
      </c>
      <c r="B2222" s="20">
        <v>19708</v>
      </c>
      <c r="C2222" s="21" t="s">
        <v>2069</v>
      </c>
      <c r="D2222" s="20" t="s">
        <v>2068</v>
      </c>
      <c r="E2222" s="29">
        <v>8.4</v>
      </c>
    </row>
    <row r="2223" spans="1:5" s="18" customFormat="1" ht="12.75">
      <c r="A2223" s="32"/>
      <c r="B2223" s="75" t="s">
        <v>2070</v>
      </c>
      <c r="C2223" s="76"/>
      <c r="D2223" s="77"/>
      <c r="E2223" s="27">
        <f>SUM(E2221:E2222)</f>
        <v>20.35</v>
      </c>
    </row>
    <row r="2224" spans="1:5" s="23" customFormat="1" ht="12.75">
      <c r="A2224" s="34" t="s">
        <v>984</v>
      </c>
      <c r="B2224" s="20">
        <v>20880</v>
      </c>
      <c r="C2224" s="21" t="s">
        <v>3747</v>
      </c>
      <c r="D2224" s="20" t="s">
        <v>2071</v>
      </c>
      <c r="E2224" s="29">
        <v>13.02</v>
      </c>
    </row>
    <row r="2225" spans="1:5" s="23" customFormat="1" ht="25.5">
      <c r="A2225" s="34" t="s">
        <v>984</v>
      </c>
      <c r="B2225" s="30">
        <v>20886</v>
      </c>
      <c r="C2225" s="21" t="s">
        <v>2072</v>
      </c>
      <c r="D2225" s="43" t="s">
        <v>2071</v>
      </c>
      <c r="E2225" s="29">
        <v>11.7</v>
      </c>
    </row>
    <row r="2226" spans="1:5" s="26" customFormat="1" ht="12.75">
      <c r="A2226" s="36"/>
      <c r="B2226" s="75" t="s">
        <v>2073</v>
      </c>
      <c r="C2226" s="76"/>
      <c r="D2226" s="77"/>
      <c r="E2226" s="27">
        <f>SUM(E2224:E2225)</f>
        <v>24.72</v>
      </c>
    </row>
    <row r="2227" spans="2:5" s="18" customFormat="1" ht="12.75">
      <c r="B2227" s="78" t="s">
        <v>2074</v>
      </c>
      <c r="C2227" s="79"/>
      <c r="D2227" s="80"/>
      <c r="E2227" s="27">
        <f>E2034+E2036+E2046+E2058+E2065+E2072+E2077+E2088+E2094+E2098+E2100+E2103+E2114+E2120+E2133+E2136+E2143+E2147+E2155+E2162+E2164+E2173+E2179+E2182+E2194+E2199+E2204+E2210+E2214+E2220+E2223+E2226</f>
        <v>1732.1799999999996</v>
      </c>
    </row>
    <row r="2228" spans="1:5" s="23" customFormat="1" ht="25.5">
      <c r="A2228" s="34" t="s">
        <v>2075</v>
      </c>
      <c r="B2228" s="20">
        <v>79125</v>
      </c>
      <c r="C2228" s="21" t="s">
        <v>2076</v>
      </c>
      <c r="D2228" s="20" t="s">
        <v>2077</v>
      </c>
      <c r="E2228" s="29">
        <v>28</v>
      </c>
    </row>
    <row r="2229" spans="1:5" s="23" customFormat="1" ht="12.75">
      <c r="A2229" s="34" t="s">
        <v>2075</v>
      </c>
      <c r="B2229" s="20">
        <v>79128</v>
      </c>
      <c r="C2229" s="21" t="s">
        <v>2078</v>
      </c>
      <c r="D2229" s="20" t="s">
        <v>2077</v>
      </c>
      <c r="E2229" s="29">
        <v>10</v>
      </c>
    </row>
    <row r="2230" spans="1:5" s="26" customFormat="1" ht="12.75">
      <c r="A2230" s="36"/>
      <c r="B2230" s="75" t="s">
        <v>2079</v>
      </c>
      <c r="C2230" s="76"/>
      <c r="D2230" s="77"/>
      <c r="E2230" s="27">
        <f>SUM(E2228:E2229)</f>
        <v>38</v>
      </c>
    </row>
    <row r="2231" spans="1:5" s="23" customFormat="1" ht="12.75">
      <c r="A2231" s="34" t="s">
        <v>2075</v>
      </c>
      <c r="B2231" s="20">
        <v>78420</v>
      </c>
      <c r="C2231" s="21" t="s">
        <v>2080</v>
      </c>
      <c r="D2231" s="20" t="s">
        <v>2081</v>
      </c>
      <c r="E2231" s="29">
        <v>15</v>
      </c>
    </row>
    <row r="2232" spans="1:5" s="23" customFormat="1" ht="12.75">
      <c r="A2232" s="34" t="s">
        <v>2075</v>
      </c>
      <c r="B2232" s="20">
        <v>78423</v>
      </c>
      <c r="C2232" s="21" t="s">
        <v>2082</v>
      </c>
      <c r="D2232" s="20" t="s">
        <v>2081</v>
      </c>
      <c r="E2232" s="29">
        <v>5</v>
      </c>
    </row>
    <row r="2233" spans="1:5" s="23" customFormat="1" ht="25.5">
      <c r="A2233" s="34" t="s">
        <v>2075</v>
      </c>
      <c r="B2233" s="20">
        <v>78426</v>
      </c>
      <c r="C2233" s="21" t="s">
        <v>2083</v>
      </c>
      <c r="D2233" s="20" t="s">
        <v>2081</v>
      </c>
      <c r="E2233" s="29">
        <v>20</v>
      </c>
    </row>
    <row r="2234" spans="1:5" s="23" customFormat="1" ht="12.75">
      <c r="A2234" s="34" t="s">
        <v>2075</v>
      </c>
      <c r="B2234" s="20">
        <v>78428</v>
      </c>
      <c r="C2234" s="21" t="s">
        <v>2084</v>
      </c>
      <c r="D2234" s="20" t="s">
        <v>2081</v>
      </c>
      <c r="E2234" s="29">
        <v>2</v>
      </c>
    </row>
    <row r="2235" spans="1:5" s="23" customFormat="1" ht="12.75">
      <c r="A2235" s="34" t="s">
        <v>2075</v>
      </c>
      <c r="B2235" s="20">
        <v>78430</v>
      </c>
      <c r="C2235" s="21" t="s">
        <v>2085</v>
      </c>
      <c r="D2235" s="20" t="s">
        <v>2081</v>
      </c>
      <c r="E2235" s="29">
        <v>5</v>
      </c>
    </row>
    <row r="2236" spans="1:5" s="26" customFormat="1" ht="12.75">
      <c r="A2236" s="36"/>
      <c r="B2236" s="75" t="s">
        <v>2086</v>
      </c>
      <c r="C2236" s="76"/>
      <c r="D2236" s="77"/>
      <c r="E2236" s="27">
        <f>SUM(E2231:E2235)</f>
        <v>47</v>
      </c>
    </row>
    <row r="2237" spans="1:5" s="18" customFormat="1" ht="25.5">
      <c r="A2237" s="34" t="s">
        <v>2075</v>
      </c>
      <c r="B2237" s="20">
        <v>78853</v>
      </c>
      <c r="C2237" s="21" t="s">
        <v>2087</v>
      </c>
      <c r="D2237" s="43" t="s">
        <v>2088</v>
      </c>
      <c r="E2237" s="29">
        <v>5</v>
      </c>
    </row>
    <row r="2238" spans="1:5" s="18" customFormat="1" ht="25.5">
      <c r="A2238" s="34" t="s">
        <v>2075</v>
      </c>
      <c r="B2238" s="20">
        <v>78910</v>
      </c>
      <c r="C2238" s="21" t="s">
        <v>2089</v>
      </c>
      <c r="D2238" s="43" t="s">
        <v>2088</v>
      </c>
      <c r="E2238" s="29">
        <v>3.7</v>
      </c>
    </row>
    <row r="2239" spans="1:5" s="26" customFormat="1" ht="12.75">
      <c r="A2239" s="36"/>
      <c r="B2239" s="75" t="s">
        <v>2090</v>
      </c>
      <c r="C2239" s="76"/>
      <c r="D2239" s="77"/>
      <c r="E2239" s="27">
        <f>SUM(E2237:E2238)</f>
        <v>8.7</v>
      </c>
    </row>
    <row r="2240" spans="1:5" s="23" customFormat="1" ht="12.75">
      <c r="A2240" s="34" t="s">
        <v>2075</v>
      </c>
      <c r="B2240" s="20">
        <v>78728</v>
      </c>
      <c r="C2240" s="21" t="s">
        <v>2091</v>
      </c>
      <c r="D2240" s="20" t="s">
        <v>2092</v>
      </c>
      <c r="E2240" s="29">
        <v>3</v>
      </c>
    </row>
    <row r="2241" spans="1:5" s="26" customFormat="1" ht="12.75">
      <c r="A2241" s="36"/>
      <c r="B2241" s="75" t="s">
        <v>2093</v>
      </c>
      <c r="C2241" s="76"/>
      <c r="D2241" s="77"/>
      <c r="E2241" s="27">
        <f>SUM(E2240)</f>
        <v>3</v>
      </c>
    </row>
    <row r="2242" spans="1:5" s="23" customFormat="1" ht="25.5">
      <c r="A2242" s="34" t="s">
        <v>2075</v>
      </c>
      <c r="B2242" s="20">
        <v>79135</v>
      </c>
      <c r="C2242" s="21" t="s">
        <v>2094</v>
      </c>
      <c r="D2242" s="20" t="s">
        <v>2095</v>
      </c>
      <c r="E2242" s="29">
        <v>23</v>
      </c>
    </row>
    <row r="2243" spans="1:5" s="23" customFormat="1" ht="12.75">
      <c r="A2243" s="34" t="s">
        <v>2075</v>
      </c>
      <c r="B2243" s="20">
        <v>79349</v>
      </c>
      <c r="C2243" s="21" t="s">
        <v>2096</v>
      </c>
      <c r="D2243" s="20" t="s">
        <v>2095</v>
      </c>
      <c r="E2243" s="29">
        <v>7.7</v>
      </c>
    </row>
    <row r="2244" spans="1:5" s="23" customFormat="1" ht="12.75">
      <c r="A2244" s="34" t="s">
        <v>2075</v>
      </c>
      <c r="B2244" s="20">
        <v>79360</v>
      </c>
      <c r="C2244" s="21" t="s">
        <v>2097</v>
      </c>
      <c r="D2244" s="20" t="s">
        <v>2095</v>
      </c>
      <c r="E2244" s="29">
        <v>7.4</v>
      </c>
    </row>
    <row r="2245" spans="1:5" s="23" customFormat="1" ht="12.75">
      <c r="A2245" s="34" t="s">
        <v>2075</v>
      </c>
      <c r="B2245" s="20">
        <v>79362</v>
      </c>
      <c r="C2245" s="21" t="s">
        <v>2098</v>
      </c>
      <c r="D2245" s="20" t="s">
        <v>2095</v>
      </c>
      <c r="E2245" s="29">
        <v>4.68</v>
      </c>
    </row>
    <row r="2246" spans="1:5" s="23" customFormat="1" ht="12.75">
      <c r="A2246" s="34" t="s">
        <v>2075</v>
      </c>
      <c r="B2246" s="20">
        <v>79366</v>
      </c>
      <c r="C2246" s="21" t="s">
        <v>2099</v>
      </c>
      <c r="D2246" s="20" t="s">
        <v>2095</v>
      </c>
      <c r="E2246" s="29">
        <v>4</v>
      </c>
    </row>
    <row r="2247" spans="1:5" s="23" customFormat="1" ht="12.75">
      <c r="A2247" s="34" t="s">
        <v>2075</v>
      </c>
      <c r="B2247" s="20">
        <v>79369</v>
      </c>
      <c r="C2247" s="21" t="s">
        <v>2100</v>
      </c>
      <c r="D2247" s="20" t="s">
        <v>2095</v>
      </c>
      <c r="E2247" s="29">
        <v>6.4</v>
      </c>
    </row>
    <row r="2248" spans="1:5" s="23" customFormat="1" ht="25.5">
      <c r="A2248" s="34" t="s">
        <v>2075</v>
      </c>
      <c r="B2248" s="20">
        <v>79370</v>
      </c>
      <c r="C2248" s="21" t="s">
        <v>2101</v>
      </c>
      <c r="D2248" s="20" t="s">
        <v>2095</v>
      </c>
      <c r="E2248" s="29">
        <v>25.6</v>
      </c>
    </row>
    <row r="2249" spans="1:5" s="23" customFormat="1" ht="12.75">
      <c r="A2249" s="34" t="s">
        <v>2075</v>
      </c>
      <c r="B2249" s="20">
        <v>79371</v>
      </c>
      <c r="C2249" s="21" t="s">
        <v>2102</v>
      </c>
      <c r="D2249" s="20" t="s">
        <v>2095</v>
      </c>
      <c r="E2249" s="29">
        <v>4.35</v>
      </c>
    </row>
    <row r="2250" spans="1:5" s="23" customFormat="1" ht="12.75">
      <c r="A2250" s="34" t="s">
        <v>2075</v>
      </c>
      <c r="B2250" s="20">
        <v>79376</v>
      </c>
      <c r="C2250" s="21" t="s">
        <v>2103</v>
      </c>
      <c r="D2250" s="20" t="s">
        <v>2095</v>
      </c>
      <c r="E2250" s="29">
        <v>11</v>
      </c>
    </row>
    <row r="2251" spans="1:5" s="23" customFormat="1" ht="12.75">
      <c r="A2251" s="34" t="s">
        <v>2075</v>
      </c>
      <c r="B2251" s="20">
        <v>79380</v>
      </c>
      <c r="C2251" s="21" t="s">
        <v>2104</v>
      </c>
      <c r="D2251" s="20" t="s">
        <v>2095</v>
      </c>
      <c r="E2251" s="29">
        <v>35</v>
      </c>
    </row>
    <row r="2252" spans="1:5" s="23" customFormat="1" ht="12.75">
      <c r="A2252" s="34" t="s">
        <v>2075</v>
      </c>
      <c r="B2252" s="20">
        <v>79385</v>
      </c>
      <c r="C2252" s="21" t="s">
        <v>2105</v>
      </c>
      <c r="D2252" s="20" t="s">
        <v>2095</v>
      </c>
      <c r="E2252" s="29">
        <v>18</v>
      </c>
    </row>
    <row r="2253" spans="1:5" s="26" customFormat="1" ht="12.75">
      <c r="A2253" s="36"/>
      <c r="B2253" s="75" t="s">
        <v>2106</v>
      </c>
      <c r="C2253" s="76"/>
      <c r="D2253" s="77"/>
      <c r="E2253" s="27">
        <f>SUM(E2242:E2252)</f>
        <v>147.13</v>
      </c>
    </row>
    <row r="2254" spans="1:5" s="26" customFormat="1" ht="12.75">
      <c r="A2254" s="34" t="s">
        <v>2075</v>
      </c>
      <c r="B2254" s="20">
        <v>78730</v>
      </c>
      <c r="C2254" s="21" t="s">
        <v>2107</v>
      </c>
      <c r="D2254" s="20" t="s">
        <v>2108</v>
      </c>
      <c r="E2254" s="29">
        <f>6.7/2</f>
        <v>3.35</v>
      </c>
    </row>
    <row r="2255" spans="1:5" s="26" customFormat="1" ht="12.75">
      <c r="A2255" s="34" t="s">
        <v>2075</v>
      </c>
      <c r="B2255" s="20">
        <v>78740</v>
      </c>
      <c r="C2255" s="21" t="s">
        <v>2109</v>
      </c>
      <c r="D2255" s="20" t="s">
        <v>2108</v>
      </c>
      <c r="E2255" s="29">
        <v>12.2</v>
      </c>
    </row>
    <row r="2256" spans="1:5" s="26" customFormat="1" ht="12.75">
      <c r="A2256" s="36"/>
      <c r="B2256" s="75" t="s">
        <v>2110</v>
      </c>
      <c r="C2256" s="76"/>
      <c r="D2256" s="77"/>
      <c r="E2256" s="27">
        <f>SUM(E2254:E2255)</f>
        <v>15.549999999999999</v>
      </c>
    </row>
    <row r="2257" spans="1:5" s="23" customFormat="1" ht="25.5">
      <c r="A2257" s="34" t="s">
        <v>2075</v>
      </c>
      <c r="B2257" s="20">
        <v>78309</v>
      </c>
      <c r="C2257" s="21" t="s">
        <v>2111</v>
      </c>
      <c r="D2257" s="20" t="s">
        <v>2112</v>
      </c>
      <c r="E2257" s="29">
        <v>8.5</v>
      </c>
    </row>
    <row r="2258" spans="1:5" s="23" customFormat="1" ht="12.75">
      <c r="A2258" s="34" t="s">
        <v>2075</v>
      </c>
      <c r="B2258" s="20">
        <v>78322</v>
      </c>
      <c r="C2258" s="21" t="s">
        <v>2113</v>
      </c>
      <c r="D2258" s="20" t="s">
        <v>2112</v>
      </c>
      <c r="E2258" s="29">
        <v>4.5</v>
      </c>
    </row>
    <row r="2259" spans="1:5" s="26" customFormat="1" ht="12.75">
      <c r="A2259" s="36"/>
      <c r="B2259" s="75" t="s">
        <v>2114</v>
      </c>
      <c r="C2259" s="76"/>
      <c r="D2259" s="77"/>
      <c r="E2259" s="27">
        <f>SUM(E2257:E2258)</f>
        <v>13</v>
      </c>
    </row>
    <row r="2260" spans="1:5" s="23" customFormat="1" ht="12.75">
      <c r="A2260" s="34" t="s">
        <v>2075</v>
      </c>
      <c r="B2260" s="20">
        <v>78645</v>
      </c>
      <c r="C2260" s="21" t="s">
        <v>2115</v>
      </c>
      <c r="D2260" s="20" t="s">
        <v>2116</v>
      </c>
      <c r="E2260" s="29">
        <v>30</v>
      </c>
    </row>
    <row r="2261" spans="1:5" s="23" customFormat="1" ht="12.75">
      <c r="A2261" s="34" t="s">
        <v>2075</v>
      </c>
      <c r="B2261" s="20">
        <v>78648</v>
      </c>
      <c r="C2261" s="21" t="s">
        <v>2117</v>
      </c>
      <c r="D2261" s="20" t="s">
        <v>2116</v>
      </c>
      <c r="E2261" s="29">
        <v>9</v>
      </c>
    </row>
    <row r="2262" spans="1:5" s="23" customFormat="1" ht="12.75">
      <c r="A2262" s="34" t="s">
        <v>2075</v>
      </c>
      <c r="B2262" s="20">
        <v>78733</v>
      </c>
      <c r="C2262" s="21" t="s">
        <v>2118</v>
      </c>
      <c r="D2262" s="20" t="s">
        <v>2116</v>
      </c>
      <c r="E2262" s="29">
        <v>2</v>
      </c>
    </row>
    <row r="2263" spans="1:5" s="23" customFormat="1" ht="12.75">
      <c r="A2263" s="34" t="s">
        <v>2075</v>
      </c>
      <c r="B2263" s="20">
        <v>78841</v>
      </c>
      <c r="C2263" s="21" t="s">
        <v>2119</v>
      </c>
      <c r="D2263" s="20" t="s">
        <v>2116</v>
      </c>
      <c r="E2263" s="29">
        <v>12</v>
      </c>
    </row>
    <row r="2264" spans="1:5" s="26" customFormat="1" ht="12.75">
      <c r="A2264" s="36"/>
      <c r="B2264" s="75" t="s">
        <v>2120</v>
      </c>
      <c r="C2264" s="76"/>
      <c r="D2264" s="77"/>
      <c r="E2264" s="27">
        <f>SUM(E2260:E2263)</f>
        <v>53</v>
      </c>
    </row>
    <row r="2265" spans="1:5" s="23" customFormat="1" ht="12.75">
      <c r="A2265" s="34" t="s">
        <v>2075</v>
      </c>
      <c r="B2265" s="20">
        <v>79120</v>
      </c>
      <c r="C2265" s="21" t="s">
        <v>2121</v>
      </c>
      <c r="D2265" s="20" t="s">
        <v>2122</v>
      </c>
      <c r="E2265" s="29">
        <v>2</v>
      </c>
    </row>
    <row r="2266" spans="1:5" s="23" customFormat="1" ht="12.75">
      <c r="A2266" s="34" t="s">
        <v>2075</v>
      </c>
      <c r="B2266" s="20">
        <v>79122</v>
      </c>
      <c r="C2266" s="21" t="s">
        <v>2123</v>
      </c>
      <c r="D2266" s="20" t="s">
        <v>2122</v>
      </c>
      <c r="E2266" s="29">
        <v>2</v>
      </c>
    </row>
    <row r="2267" spans="1:5" s="26" customFormat="1" ht="12.75">
      <c r="A2267" s="36"/>
      <c r="B2267" s="75" t="s">
        <v>2124</v>
      </c>
      <c r="C2267" s="76"/>
      <c r="D2267" s="77"/>
      <c r="E2267" s="27">
        <f>SUM(E2265:E2266)</f>
        <v>4</v>
      </c>
    </row>
    <row r="2268" spans="1:5" s="23" customFormat="1" ht="12.75">
      <c r="A2268" s="34" t="s">
        <v>2075</v>
      </c>
      <c r="B2268" s="20">
        <v>78024</v>
      </c>
      <c r="C2268" s="21" t="s">
        <v>2125</v>
      </c>
      <c r="D2268" s="20" t="s">
        <v>2126</v>
      </c>
      <c r="E2268" s="29">
        <v>35</v>
      </c>
    </row>
    <row r="2269" spans="1:5" s="23" customFormat="1" ht="12.75">
      <c r="A2269" s="34" t="s">
        <v>2075</v>
      </c>
      <c r="B2269" s="20">
        <v>78031</v>
      </c>
      <c r="C2269" s="21" t="s">
        <v>2127</v>
      </c>
      <c r="D2269" s="20" t="s">
        <v>2126</v>
      </c>
      <c r="E2269" s="29">
        <v>15</v>
      </c>
    </row>
    <row r="2270" spans="1:5" s="23" customFormat="1" ht="12.75">
      <c r="A2270" s="34" t="s">
        <v>2075</v>
      </c>
      <c r="B2270" s="20">
        <v>78035</v>
      </c>
      <c r="C2270" s="21" t="s">
        <v>2128</v>
      </c>
      <c r="D2270" s="20" t="s">
        <v>2126</v>
      </c>
      <c r="E2270" s="29">
        <v>18</v>
      </c>
    </row>
    <row r="2271" spans="1:5" s="23" customFormat="1" ht="12.75">
      <c r="A2271" s="34" t="s">
        <v>2075</v>
      </c>
      <c r="B2271" s="20">
        <v>78695</v>
      </c>
      <c r="C2271" s="21" t="s">
        <v>2129</v>
      </c>
      <c r="D2271" s="20" t="s">
        <v>2126</v>
      </c>
      <c r="E2271" s="29">
        <v>2.5</v>
      </c>
    </row>
    <row r="2272" spans="1:5" s="23" customFormat="1" ht="12.75">
      <c r="A2272" s="34" t="s">
        <v>2075</v>
      </c>
      <c r="B2272" s="20">
        <v>78701</v>
      </c>
      <c r="C2272" s="21" t="s">
        <v>1117</v>
      </c>
      <c r="D2272" s="20" t="s">
        <v>2126</v>
      </c>
      <c r="E2272" s="29">
        <v>40</v>
      </c>
    </row>
    <row r="2273" spans="1:5" s="23" customFormat="1" ht="12.75">
      <c r="A2273" s="34" t="s">
        <v>2075</v>
      </c>
      <c r="B2273" s="20">
        <v>78703</v>
      </c>
      <c r="C2273" s="21" t="s">
        <v>1118</v>
      </c>
      <c r="D2273" s="20" t="s">
        <v>2126</v>
      </c>
      <c r="E2273" s="29">
        <v>22.5</v>
      </c>
    </row>
    <row r="2274" spans="1:5" s="18" customFormat="1" ht="12.75">
      <c r="A2274" s="32" t="s">
        <v>2075</v>
      </c>
      <c r="B2274" s="20">
        <v>78707</v>
      </c>
      <c r="C2274" s="21" t="s">
        <v>1119</v>
      </c>
      <c r="D2274" s="20" t="s">
        <v>2126</v>
      </c>
      <c r="E2274" s="29">
        <v>18.2</v>
      </c>
    </row>
    <row r="2275" spans="1:5" s="18" customFormat="1" ht="12.75">
      <c r="A2275" s="32" t="s">
        <v>2075</v>
      </c>
      <c r="B2275" s="20">
        <v>78709</v>
      </c>
      <c r="C2275" s="21" t="s">
        <v>1120</v>
      </c>
      <c r="D2275" s="20" t="s">
        <v>2126</v>
      </c>
      <c r="E2275" s="29">
        <v>15</v>
      </c>
    </row>
    <row r="2276" spans="1:5" s="26" customFormat="1" ht="12.75">
      <c r="A2276" s="36"/>
      <c r="B2276" s="75" t="s">
        <v>1121</v>
      </c>
      <c r="C2276" s="76"/>
      <c r="D2276" s="77"/>
      <c r="E2276" s="27">
        <f>SUM(E2268:E2275)</f>
        <v>166.2</v>
      </c>
    </row>
    <row r="2277" spans="1:5" s="23" customFormat="1" ht="12.75">
      <c r="A2277" s="34" t="s">
        <v>2075</v>
      </c>
      <c r="B2277" s="20">
        <v>78211</v>
      </c>
      <c r="C2277" s="21" t="s">
        <v>1122</v>
      </c>
      <c r="D2277" s="20" t="s">
        <v>1123</v>
      </c>
      <c r="E2277" s="29">
        <v>39.7</v>
      </c>
    </row>
    <row r="2278" spans="1:5" s="23" customFormat="1" ht="12.75">
      <c r="A2278" s="34" t="s">
        <v>2075</v>
      </c>
      <c r="B2278" s="20">
        <v>78218</v>
      </c>
      <c r="C2278" s="21" t="s">
        <v>1124</v>
      </c>
      <c r="D2278" s="20" t="s">
        <v>1123</v>
      </c>
      <c r="E2278" s="29">
        <v>22</v>
      </c>
    </row>
    <row r="2279" spans="1:5" s="23" customFormat="1" ht="12.75">
      <c r="A2279" s="34" t="s">
        <v>2075</v>
      </c>
      <c r="B2279" s="20">
        <v>78222</v>
      </c>
      <c r="C2279" s="21" t="s">
        <v>1125</v>
      </c>
      <c r="D2279" s="20" t="s">
        <v>1123</v>
      </c>
      <c r="E2279" s="29">
        <v>5</v>
      </c>
    </row>
    <row r="2280" spans="1:5" s="26" customFormat="1" ht="12.75">
      <c r="A2280" s="36"/>
      <c r="B2280" s="75" t="s">
        <v>1126</v>
      </c>
      <c r="C2280" s="76"/>
      <c r="D2280" s="77"/>
      <c r="E2280" s="27">
        <f>SUM(E2277:E2279)</f>
        <v>66.7</v>
      </c>
    </row>
    <row r="2281" spans="1:5" s="23" customFormat="1" ht="25.5">
      <c r="A2281" s="34" t="s">
        <v>2075</v>
      </c>
      <c r="B2281" s="20">
        <v>78715</v>
      </c>
      <c r="C2281" s="21" t="s">
        <v>1127</v>
      </c>
      <c r="D2281" s="20" t="s">
        <v>1128</v>
      </c>
      <c r="E2281" s="29">
        <v>2</v>
      </c>
    </row>
    <row r="2282" spans="1:5" s="23" customFormat="1" ht="12.75">
      <c r="A2282" s="34" t="s">
        <v>2075</v>
      </c>
      <c r="B2282" s="20">
        <v>78730</v>
      </c>
      <c r="C2282" s="21" t="s">
        <v>2107</v>
      </c>
      <c r="D2282" s="20" t="s">
        <v>1128</v>
      </c>
      <c r="E2282" s="29">
        <f>6.7/2</f>
        <v>3.35</v>
      </c>
    </row>
    <row r="2283" spans="1:5" s="26" customFormat="1" ht="12.75">
      <c r="A2283" s="36"/>
      <c r="B2283" s="75" t="s">
        <v>1129</v>
      </c>
      <c r="C2283" s="76"/>
      <c r="D2283" s="77"/>
      <c r="E2283" s="27">
        <f>SUM(E2281:E2282)</f>
        <v>5.35</v>
      </c>
    </row>
    <row r="2284" spans="1:5" s="18" customFormat="1" ht="25.5">
      <c r="A2284" s="32" t="s">
        <v>2075</v>
      </c>
      <c r="B2284" s="20">
        <v>78423</v>
      </c>
      <c r="C2284" s="21" t="s">
        <v>2082</v>
      </c>
      <c r="D2284" s="43" t="s">
        <v>1130</v>
      </c>
      <c r="E2284" s="29">
        <v>10</v>
      </c>
    </row>
    <row r="2285" spans="1:5" s="26" customFormat="1" ht="12.75">
      <c r="A2285" s="36"/>
      <c r="B2285" s="75" t="s">
        <v>1131</v>
      </c>
      <c r="C2285" s="76"/>
      <c r="D2285" s="77"/>
      <c r="E2285" s="27">
        <f>SUM(E2284)</f>
        <v>10</v>
      </c>
    </row>
    <row r="2286" spans="1:5" s="23" customFormat="1" ht="12.75">
      <c r="A2286" s="34" t="s">
        <v>2075</v>
      </c>
      <c r="B2286" s="20">
        <v>78637</v>
      </c>
      <c r="C2286" s="21" t="s">
        <v>1132</v>
      </c>
      <c r="D2286" s="20" t="s">
        <v>1133</v>
      </c>
      <c r="E2286" s="29">
        <v>2</v>
      </c>
    </row>
    <row r="2287" spans="1:5" s="23" customFormat="1" ht="12.75">
      <c r="A2287" s="34" t="s">
        <v>2075</v>
      </c>
      <c r="B2287" s="20">
        <v>78650</v>
      </c>
      <c r="C2287" s="21" t="s">
        <v>1134</v>
      </c>
      <c r="D2287" s="20" t="s">
        <v>1133</v>
      </c>
      <c r="E2287" s="29">
        <v>4.5</v>
      </c>
    </row>
    <row r="2288" spans="1:5" s="23" customFormat="1" ht="12.75">
      <c r="A2288" s="34" t="s">
        <v>2075</v>
      </c>
      <c r="B2288" s="20">
        <v>78653</v>
      </c>
      <c r="C2288" s="21" t="s">
        <v>1135</v>
      </c>
      <c r="D2288" s="20" t="s">
        <v>1133</v>
      </c>
      <c r="E2288" s="29">
        <v>19.5</v>
      </c>
    </row>
    <row r="2289" spans="1:5" s="23" customFormat="1" ht="12.75">
      <c r="A2289" s="34" t="s">
        <v>2075</v>
      </c>
      <c r="B2289" s="20">
        <v>78660</v>
      </c>
      <c r="C2289" s="21" t="s">
        <v>1136</v>
      </c>
      <c r="D2289" s="20" t="s">
        <v>1133</v>
      </c>
      <c r="E2289" s="29">
        <v>16</v>
      </c>
    </row>
    <row r="2290" spans="1:5" s="23" customFormat="1" ht="12.75">
      <c r="A2290" s="34" t="s">
        <v>2075</v>
      </c>
      <c r="B2290" s="20">
        <v>78662</v>
      </c>
      <c r="C2290" s="21" t="s">
        <v>1137</v>
      </c>
      <c r="D2290" s="20" t="s">
        <v>1133</v>
      </c>
      <c r="E2290" s="29">
        <v>6.3</v>
      </c>
    </row>
    <row r="2291" spans="1:5" s="23" customFormat="1" ht="12.75">
      <c r="A2291" s="34" t="s">
        <v>2075</v>
      </c>
      <c r="B2291" s="20">
        <v>78663</v>
      </c>
      <c r="C2291" s="21" t="s">
        <v>1138</v>
      </c>
      <c r="D2291" s="20" t="s">
        <v>1133</v>
      </c>
      <c r="E2291" s="29">
        <v>5</v>
      </c>
    </row>
    <row r="2292" spans="1:5" s="23" customFormat="1" ht="12.75">
      <c r="A2292" s="34" t="s">
        <v>2075</v>
      </c>
      <c r="B2292" s="20">
        <v>78665</v>
      </c>
      <c r="C2292" s="21" t="s">
        <v>1139</v>
      </c>
      <c r="D2292" s="20" t="s">
        <v>1133</v>
      </c>
      <c r="E2292" s="29">
        <v>13</v>
      </c>
    </row>
    <row r="2293" spans="1:5" s="23" customFormat="1" ht="12.75">
      <c r="A2293" s="34" t="s">
        <v>2075</v>
      </c>
      <c r="B2293" s="20">
        <v>78712</v>
      </c>
      <c r="C2293" s="21" t="s">
        <v>1140</v>
      </c>
      <c r="D2293" s="20" t="s">
        <v>1133</v>
      </c>
      <c r="E2293" s="29">
        <v>20</v>
      </c>
    </row>
    <row r="2294" spans="1:5" s="23" customFormat="1" ht="12.75">
      <c r="A2294" s="34" t="s">
        <v>2075</v>
      </c>
      <c r="B2294" s="30">
        <v>78842</v>
      </c>
      <c r="C2294" s="21" t="s">
        <v>1141</v>
      </c>
      <c r="D2294" s="43" t="s">
        <v>1133</v>
      </c>
      <c r="E2294" s="29">
        <v>14</v>
      </c>
    </row>
    <row r="2295" spans="1:5" s="23" customFormat="1" ht="25.5">
      <c r="A2295" s="34" t="s">
        <v>2075</v>
      </c>
      <c r="B2295" s="30">
        <v>78844</v>
      </c>
      <c r="C2295" s="21" t="s">
        <v>1142</v>
      </c>
      <c r="D2295" s="43" t="s">
        <v>1143</v>
      </c>
      <c r="E2295" s="29">
        <v>11.5</v>
      </c>
    </row>
    <row r="2296" spans="1:5" s="26" customFormat="1" ht="12.75">
      <c r="A2296" s="36"/>
      <c r="B2296" s="75" t="s">
        <v>3897</v>
      </c>
      <c r="C2296" s="76"/>
      <c r="D2296" s="77"/>
      <c r="E2296" s="27">
        <f>SUM(E2286:E2295)</f>
        <v>111.8</v>
      </c>
    </row>
    <row r="2297" spans="1:5" s="23" customFormat="1" ht="25.5">
      <c r="A2297" s="34" t="s">
        <v>2075</v>
      </c>
      <c r="B2297" s="20">
        <v>78365</v>
      </c>
      <c r="C2297" s="21" t="s">
        <v>3898</v>
      </c>
      <c r="D2297" s="20" t="s">
        <v>3899</v>
      </c>
      <c r="E2297" s="29">
        <v>10</v>
      </c>
    </row>
    <row r="2298" spans="1:5" s="23" customFormat="1" ht="25.5">
      <c r="A2298" s="34" t="s">
        <v>2075</v>
      </c>
      <c r="B2298" s="20">
        <v>78370</v>
      </c>
      <c r="C2298" s="21" t="s">
        <v>3900</v>
      </c>
      <c r="D2298" s="20" t="s">
        <v>3899</v>
      </c>
      <c r="E2298" s="29">
        <v>17.3</v>
      </c>
    </row>
    <row r="2299" spans="1:5" s="23" customFormat="1" ht="25.5">
      <c r="A2299" s="34" t="s">
        <v>2075</v>
      </c>
      <c r="B2299" s="20">
        <v>78390</v>
      </c>
      <c r="C2299" s="21" t="s">
        <v>3901</v>
      </c>
      <c r="D2299" s="20" t="s">
        <v>3899</v>
      </c>
      <c r="E2299" s="29">
        <v>22</v>
      </c>
    </row>
    <row r="2300" spans="1:5" s="26" customFormat="1" ht="12.75">
      <c r="A2300" s="36"/>
      <c r="B2300" s="75" t="s">
        <v>3902</v>
      </c>
      <c r="C2300" s="76"/>
      <c r="D2300" s="77"/>
      <c r="E2300" s="27">
        <f>SUM(E2297:E2299)</f>
        <v>49.3</v>
      </c>
    </row>
    <row r="2301" spans="1:5" s="23" customFormat="1" ht="12.75">
      <c r="A2301" s="34" t="s">
        <v>2075</v>
      </c>
      <c r="B2301" s="20">
        <v>79016</v>
      </c>
      <c r="C2301" s="21" t="s">
        <v>3903</v>
      </c>
      <c r="D2301" s="20" t="s">
        <v>3904</v>
      </c>
      <c r="E2301" s="29">
        <v>2</v>
      </c>
    </row>
    <row r="2302" spans="1:5" s="26" customFormat="1" ht="12.75">
      <c r="A2302" s="36"/>
      <c r="B2302" s="75" t="s">
        <v>3905</v>
      </c>
      <c r="C2302" s="76"/>
      <c r="D2302" s="77"/>
      <c r="E2302" s="27">
        <f>SUM(E2301)</f>
        <v>2</v>
      </c>
    </row>
    <row r="2303" spans="1:5" s="23" customFormat="1" ht="25.5">
      <c r="A2303" s="34" t="s">
        <v>2075</v>
      </c>
      <c r="B2303" s="20">
        <v>78430</v>
      </c>
      <c r="C2303" s="21" t="s">
        <v>2085</v>
      </c>
      <c r="D2303" s="20" t="s">
        <v>3906</v>
      </c>
      <c r="E2303" s="29">
        <v>20</v>
      </c>
    </row>
    <row r="2304" spans="1:5" s="23" customFormat="1" ht="25.5">
      <c r="A2304" s="34" t="s">
        <v>2075</v>
      </c>
      <c r="B2304" s="20">
        <v>78636</v>
      </c>
      <c r="C2304" s="21" t="s">
        <v>3907</v>
      </c>
      <c r="D2304" s="20" t="s">
        <v>3906</v>
      </c>
      <c r="E2304" s="29">
        <v>14.9</v>
      </c>
    </row>
    <row r="2305" spans="1:5" s="23" customFormat="1" ht="25.5">
      <c r="A2305" s="34" t="s">
        <v>2075</v>
      </c>
      <c r="B2305" s="20">
        <v>78638</v>
      </c>
      <c r="C2305" s="21" t="s">
        <v>3908</v>
      </c>
      <c r="D2305" s="20" t="s">
        <v>3906</v>
      </c>
      <c r="E2305" s="29">
        <v>1.3</v>
      </c>
    </row>
    <row r="2306" spans="1:5" s="23" customFormat="1" ht="25.5">
      <c r="A2306" s="34" t="s">
        <v>2075</v>
      </c>
      <c r="B2306" s="20">
        <v>78639</v>
      </c>
      <c r="C2306" s="21" t="s">
        <v>3909</v>
      </c>
      <c r="D2306" s="20" t="s">
        <v>3906</v>
      </c>
      <c r="E2306" s="29">
        <v>2</v>
      </c>
    </row>
    <row r="2307" spans="1:5" s="23" customFormat="1" ht="25.5">
      <c r="A2307" s="34" t="s">
        <v>2075</v>
      </c>
      <c r="B2307" s="20">
        <v>78640</v>
      </c>
      <c r="C2307" s="21" t="s">
        <v>3910</v>
      </c>
      <c r="D2307" s="20" t="s">
        <v>3906</v>
      </c>
      <c r="E2307" s="29">
        <v>3</v>
      </c>
    </row>
    <row r="2308" spans="1:5" s="23" customFormat="1" ht="25.5">
      <c r="A2308" s="34" t="s">
        <v>2075</v>
      </c>
      <c r="B2308" s="20">
        <v>78642</v>
      </c>
      <c r="C2308" s="21" t="s">
        <v>3911</v>
      </c>
      <c r="D2308" s="20" t="s">
        <v>3906</v>
      </c>
      <c r="E2308" s="29">
        <v>5.5</v>
      </c>
    </row>
    <row r="2309" spans="1:5" s="23" customFormat="1" ht="25.5">
      <c r="A2309" s="34" t="s">
        <v>2075</v>
      </c>
      <c r="B2309" s="20">
        <v>78644</v>
      </c>
      <c r="C2309" s="21" t="s">
        <v>3912</v>
      </c>
      <c r="D2309" s="20" t="s">
        <v>3906</v>
      </c>
      <c r="E2309" s="29">
        <v>21</v>
      </c>
    </row>
    <row r="2310" spans="1:5" s="26" customFormat="1" ht="12.75">
      <c r="A2310" s="36"/>
      <c r="B2310" s="75" t="s">
        <v>3913</v>
      </c>
      <c r="C2310" s="76"/>
      <c r="D2310" s="77"/>
      <c r="E2310" s="27">
        <f>SUM(E2303:E2309)</f>
        <v>67.69999999999999</v>
      </c>
    </row>
    <row r="2311" spans="1:5" s="23" customFormat="1" ht="12.75">
      <c r="A2311" s="34" t="s">
        <v>2075</v>
      </c>
      <c r="B2311" s="20">
        <v>79009</v>
      </c>
      <c r="C2311" s="21" t="s">
        <v>3914</v>
      </c>
      <c r="D2311" s="20" t="s">
        <v>4306</v>
      </c>
      <c r="E2311" s="29">
        <v>2</v>
      </c>
    </row>
    <row r="2312" spans="1:5" s="26" customFormat="1" ht="12.75">
      <c r="A2312" s="36"/>
      <c r="B2312" s="75" t="s">
        <v>4308</v>
      </c>
      <c r="C2312" s="76"/>
      <c r="D2312" s="77"/>
      <c r="E2312" s="27">
        <f>SUM(E2311)</f>
        <v>2</v>
      </c>
    </row>
    <row r="2313" spans="1:5" s="23" customFormat="1" ht="12.75">
      <c r="A2313" s="34" t="s">
        <v>2075</v>
      </c>
      <c r="B2313" s="20">
        <v>78141</v>
      </c>
      <c r="C2313" s="21" t="s">
        <v>3915</v>
      </c>
      <c r="D2313" s="20" t="s">
        <v>2589</v>
      </c>
      <c r="E2313" s="29">
        <v>10</v>
      </c>
    </row>
    <row r="2314" spans="1:5" s="23" customFormat="1" ht="12.75">
      <c r="A2314" s="34" t="s">
        <v>2075</v>
      </c>
      <c r="B2314" s="20">
        <v>78142</v>
      </c>
      <c r="C2314" s="21" t="s">
        <v>3916</v>
      </c>
      <c r="D2314" s="20" t="s">
        <v>2589</v>
      </c>
      <c r="E2314" s="29">
        <v>15</v>
      </c>
    </row>
    <row r="2315" spans="1:5" s="23" customFormat="1" ht="12.75">
      <c r="A2315" s="34" t="s">
        <v>2075</v>
      </c>
      <c r="B2315" s="20">
        <v>78144</v>
      </c>
      <c r="C2315" s="21" t="s">
        <v>3917</v>
      </c>
      <c r="D2315" s="20" t="s">
        <v>2589</v>
      </c>
      <c r="E2315" s="29">
        <v>33</v>
      </c>
    </row>
    <row r="2316" spans="1:5" s="23" customFormat="1" ht="12.75">
      <c r="A2316" s="34" t="s">
        <v>2075</v>
      </c>
      <c r="B2316" s="20">
        <v>78145</v>
      </c>
      <c r="C2316" s="21" t="s">
        <v>3918</v>
      </c>
      <c r="D2316" s="20" t="s">
        <v>2589</v>
      </c>
      <c r="E2316" s="29">
        <v>47.8</v>
      </c>
    </row>
    <row r="2317" spans="1:5" s="26" customFormat="1" ht="12.75">
      <c r="A2317" s="36"/>
      <c r="B2317" s="75" t="s">
        <v>2590</v>
      </c>
      <c r="C2317" s="76"/>
      <c r="D2317" s="77"/>
      <c r="E2317" s="27">
        <f>SUM(E2313:E2316)</f>
        <v>105.8</v>
      </c>
    </row>
    <row r="2318" spans="1:5" s="23" customFormat="1" ht="12.75">
      <c r="A2318" s="34" t="s">
        <v>2075</v>
      </c>
      <c r="B2318" s="20">
        <v>78071</v>
      </c>
      <c r="C2318" s="21" t="s">
        <v>3919</v>
      </c>
      <c r="D2318" s="20" t="s">
        <v>3920</v>
      </c>
      <c r="E2318" s="29">
        <v>10.05</v>
      </c>
    </row>
    <row r="2319" spans="1:5" s="23" customFormat="1" ht="12.75">
      <c r="A2319" s="34" t="s">
        <v>2075</v>
      </c>
      <c r="B2319" s="20">
        <v>78075</v>
      </c>
      <c r="C2319" s="21" t="s">
        <v>3921</v>
      </c>
      <c r="D2319" s="20" t="s">
        <v>3920</v>
      </c>
      <c r="E2319" s="29">
        <v>6.2</v>
      </c>
    </row>
    <row r="2320" spans="1:5" s="23" customFormat="1" ht="25.5">
      <c r="A2320" s="34" t="s">
        <v>2075</v>
      </c>
      <c r="B2320" s="20">
        <v>78076</v>
      </c>
      <c r="C2320" s="21" t="s">
        <v>3922</v>
      </c>
      <c r="D2320" s="20" t="s">
        <v>3920</v>
      </c>
      <c r="E2320" s="29">
        <v>9</v>
      </c>
    </row>
    <row r="2321" spans="1:5" s="23" customFormat="1" ht="12.75">
      <c r="A2321" s="34" t="s">
        <v>2075</v>
      </c>
      <c r="B2321" s="20">
        <v>78078</v>
      </c>
      <c r="C2321" s="21" t="s">
        <v>3923</v>
      </c>
      <c r="D2321" s="20" t="s">
        <v>3920</v>
      </c>
      <c r="E2321" s="29">
        <v>15</v>
      </c>
    </row>
    <row r="2322" spans="1:5" s="26" customFormat="1" ht="12.75">
      <c r="A2322" s="36"/>
      <c r="B2322" s="75" t="s">
        <v>3924</v>
      </c>
      <c r="C2322" s="76"/>
      <c r="D2322" s="77"/>
      <c r="E2322" s="27">
        <f>SUM(E2318:E2321)</f>
        <v>40.25</v>
      </c>
    </row>
    <row r="2323" spans="1:5" s="23" customFormat="1" ht="12.75">
      <c r="A2323" s="34" t="s">
        <v>2075</v>
      </c>
      <c r="B2323" s="20">
        <v>78001</v>
      </c>
      <c r="C2323" s="21" t="s">
        <v>3925</v>
      </c>
      <c r="D2323" s="20" t="s">
        <v>3926</v>
      </c>
      <c r="E2323" s="29">
        <v>22</v>
      </c>
    </row>
    <row r="2324" spans="1:5" s="26" customFormat="1" ht="12.75">
      <c r="A2324" s="36"/>
      <c r="B2324" s="75" t="s">
        <v>3927</v>
      </c>
      <c r="C2324" s="76"/>
      <c r="D2324" s="77"/>
      <c r="E2324" s="27">
        <f>SUM(E2323)</f>
        <v>22</v>
      </c>
    </row>
    <row r="2325" spans="1:5" s="23" customFormat="1" ht="12.75">
      <c r="A2325" s="34" t="s">
        <v>2075</v>
      </c>
      <c r="B2325" s="20">
        <v>79401</v>
      </c>
      <c r="C2325" s="21" t="s">
        <v>3928</v>
      </c>
      <c r="D2325" s="20" t="s">
        <v>3929</v>
      </c>
      <c r="E2325" s="29">
        <v>7.35</v>
      </c>
    </row>
    <row r="2326" spans="1:5" s="23" customFormat="1" ht="12.75">
      <c r="A2326" s="34" t="s">
        <v>2075</v>
      </c>
      <c r="B2326" s="20">
        <v>79407</v>
      </c>
      <c r="C2326" s="21" t="s">
        <v>3930</v>
      </c>
      <c r="D2326" s="20" t="s">
        <v>3929</v>
      </c>
      <c r="E2326" s="29">
        <v>15</v>
      </c>
    </row>
    <row r="2327" spans="1:5" s="23" customFormat="1" ht="12.75">
      <c r="A2327" s="34" t="s">
        <v>2075</v>
      </c>
      <c r="B2327" s="20">
        <v>79411</v>
      </c>
      <c r="C2327" s="21" t="s">
        <v>3931</v>
      </c>
      <c r="D2327" s="20" t="s">
        <v>3929</v>
      </c>
      <c r="E2327" s="29">
        <v>10</v>
      </c>
    </row>
    <row r="2328" spans="1:5" s="23" customFormat="1" ht="12.75">
      <c r="A2328" s="34" t="s">
        <v>2075</v>
      </c>
      <c r="B2328" s="20">
        <v>79415</v>
      </c>
      <c r="C2328" s="21" t="s">
        <v>3932</v>
      </c>
      <c r="D2328" s="20" t="s">
        <v>3929</v>
      </c>
      <c r="E2328" s="29">
        <v>8</v>
      </c>
    </row>
    <row r="2329" spans="1:5" s="23" customFormat="1" ht="12.75">
      <c r="A2329" s="34" t="s">
        <v>2075</v>
      </c>
      <c r="B2329" s="20">
        <v>79420</v>
      </c>
      <c r="C2329" s="21" t="s">
        <v>3933</v>
      </c>
      <c r="D2329" s="20" t="s">
        <v>3929</v>
      </c>
      <c r="E2329" s="29">
        <v>7</v>
      </c>
    </row>
    <row r="2330" spans="1:5" s="23" customFormat="1" ht="12.75">
      <c r="A2330" s="34" t="s">
        <v>2075</v>
      </c>
      <c r="B2330" s="20">
        <v>79425</v>
      </c>
      <c r="C2330" s="21" t="s">
        <v>3934</v>
      </c>
      <c r="D2330" s="20" t="s">
        <v>3929</v>
      </c>
      <c r="E2330" s="29">
        <v>3.6</v>
      </c>
    </row>
    <row r="2331" spans="1:5" s="23" customFormat="1" ht="12.75">
      <c r="A2331" s="34" t="s">
        <v>2075</v>
      </c>
      <c r="B2331" s="20">
        <v>79429</v>
      </c>
      <c r="C2331" s="21" t="s">
        <v>3935</v>
      </c>
      <c r="D2331" s="20" t="s">
        <v>3929</v>
      </c>
      <c r="E2331" s="29">
        <v>3</v>
      </c>
    </row>
    <row r="2332" spans="1:5" s="23" customFormat="1" ht="25.5">
      <c r="A2332" s="34" t="s">
        <v>2075</v>
      </c>
      <c r="B2332" s="20">
        <v>79432</v>
      </c>
      <c r="C2332" s="21" t="s">
        <v>3936</v>
      </c>
      <c r="D2332" s="20" t="s">
        <v>3929</v>
      </c>
      <c r="E2332" s="29">
        <v>5.15</v>
      </c>
    </row>
    <row r="2333" spans="1:5" s="23" customFormat="1" ht="12.75">
      <c r="A2333" s="34" t="s">
        <v>2075</v>
      </c>
      <c r="B2333" s="20">
        <v>79435</v>
      </c>
      <c r="C2333" s="21" t="s">
        <v>3937</v>
      </c>
      <c r="D2333" s="20" t="s">
        <v>3929</v>
      </c>
      <c r="E2333" s="29">
        <v>11.6</v>
      </c>
    </row>
    <row r="2334" spans="1:5" s="23" customFormat="1" ht="12.75">
      <c r="A2334" s="34" t="s">
        <v>2075</v>
      </c>
      <c r="B2334" s="20">
        <v>79444</v>
      </c>
      <c r="C2334" s="21" t="s">
        <v>3938</v>
      </c>
      <c r="D2334" s="20" t="s">
        <v>3929</v>
      </c>
      <c r="E2334" s="29">
        <v>10</v>
      </c>
    </row>
    <row r="2335" spans="1:5" s="23" customFormat="1" ht="12.75">
      <c r="A2335" s="34" t="s">
        <v>2075</v>
      </c>
      <c r="B2335" s="20">
        <v>79449</v>
      </c>
      <c r="C2335" s="21" t="s">
        <v>3939</v>
      </c>
      <c r="D2335" s="20" t="s">
        <v>3929</v>
      </c>
      <c r="E2335" s="29">
        <v>3</v>
      </c>
    </row>
    <row r="2336" spans="1:5" s="23" customFormat="1" ht="12.75">
      <c r="A2336" s="34" t="s">
        <v>2075</v>
      </c>
      <c r="B2336" s="20">
        <v>79455</v>
      </c>
      <c r="C2336" s="21" t="s">
        <v>3940</v>
      </c>
      <c r="D2336" s="20" t="s">
        <v>3929</v>
      </c>
      <c r="E2336" s="29">
        <v>20</v>
      </c>
    </row>
    <row r="2337" spans="1:5" s="23" customFormat="1" ht="12.75">
      <c r="A2337" s="34" t="s">
        <v>2075</v>
      </c>
      <c r="B2337" s="20">
        <v>79460</v>
      </c>
      <c r="C2337" s="21" t="s">
        <v>3941</v>
      </c>
      <c r="D2337" s="20" t="s">
        <v>3929</v>
      </c>
      <c r="E2337" s="29">
        <v>12.6</v>
      </c>
    </row>
    <row r="2338" spans="1:5" s="26" customFormat="1" ht="12.75">
      <c r="A2338" s="36"/>
      <c r="B2338" s="75" t="s">
        <v>3942</v>
      </c>
      <c r="C2338" s="76"/>
      <c r="D2338" s="77"/>
      <c r="E2338" s="27">
        <f>SUM(E2325:E2337)</f>
        <v>116.3</v>
      </c>
    </row>
    <row r="2339" spans="1:5" s="23" customFormat="1" ht="12.75">
      <c r="A2339" s="34" t="s">
        <v>2075</v>
      </c>
      <c r="B2339" s="20">
        <v>78382</v>
      </c>
      <c r="C2339" s="21" t="s">
        <v>3943</v>
      </c>
      <c r="D2339" s="20" t="s">
        <v>3944</v>
      </c>
      <c r="E2339" s="29">
        <v>20</v>
      </c>
    </row>
    <row r="2340" spans="1:5" s="23" customFormat="1" ht="12.75">
      <c r="A2340" s="34" t="s">
        <v>2075</v>
      </c>
      <c r="B2340" s="30">
        <v>78718</v>
      </c>
      <c r="C2340" s="21" t="s">
        <v>3945</v>
      </c>
      <c r="D2340" s="43" t="s">
        <v>3944</v>
      </c>
      <c r="E2340" s="29">
        <v>2</v>
      </c>
    </row>
    <row r="2341" spans="1:5" s="26" customFormat="1" ht="12.75">
      <c r="A2341" s="36"/>
      <c r="B2341" s="75" t="s">
        <v>3946</v>
      </c>
      <c r="C2341" s="76"/>
      <c r="D2341" s="77"/>
      <c r="E2341" s="27">
        <f>SUM(E2339:E2340)</f>
        <v>22</v>
      </c>
    </row>
    <row r="2342" spans="1:5" s="26" customFormat="1" ht="12.75">
      <c r="A2342" s="34" t="s">
        <v>2075</v>
      </c>
      <c r="B2342" s="30">
        <v>78718</v>
      </c>
      <c r="C2342" s="21" t="s">
        <v>3945</v>
      </c>
      <c r="D2342" s="43" t="s">
        <v>3947</v>
      </c>
      <c r="E2342" s="29">
        <v>1</v>
      </c>
    </row>
    <row r="2343" spans="1:5" s="26" customFormat="1" ht="25.5">
      <c r="A2343" s="34" t="s">
        <v>2075</v>
      </c>
      <c r="B2343" s="30">
        <v>78723</v>
      </c>
      <c r="C2343" s="21" t="s">
        <v>3948</v>
      </c>
      <c r="D2343" s="43" t="s">
        <v>3947</v>
      </c>
      <c r="E2343" s="29">
        <v>23</v>
      </c>
    </row>
    <row r="2344" spans="1:5" s="26" customFormat="1" ht="12.75">
      <c r="A2344" s="34" t="s">
        <v>2075</v>
      </c>
      <c r="B2344" s="30">
        <v>78726</v>
      </c>
      <c r="C2344" s="21" t="s">
        <v>3949</v>
      </c>
      <c r="D2344" s="43" t="s">
        <v>3947</v>
      </c>
      <c r="E2344" s="29">
        <v>2</v>
      </c>
    </row>
    <row r="2345" spans="1:5" s="26" customFormat="1" ht="12.75">
      <c r="A2345" s="36"/>
      <c r="B2345" s="75" t="s">
        <v>3950</v>
      </c>
      <c r="C2345" s="76"/>
      <c r="D2345" s="77"/>
      <c r="E2345" s="27">
        <f>SUM(E2342:E2344)</f>
        <v>26</v>
      </c>
    </row>
    <row r="2346" spans="1:5" s="26" customFormat="1" ht="25.5">
      <c r="A2346" s="34" t="s">
        <v>2075</v>
      </c>
      <c r="B2346" s="30">
        <v>79331</v>
      </c>
      <c r="C2346" s="21" t="s">
        <v>3951</v>
      </c>
      <c r="D2346" s="43" t="s">
        <v>3952</v>
      </c>
      <c r="E2346" s="29">
        <v>11</v>
      </c>
    </row>
    <row r="2347" spans="1:5" s="26" customFormat="1" ht="25.5">
      <c r="A2347" s="34" t="s">
        <v>2075</v>
      </c>
      <c r="B2347" s="30">
        <v>79336</v>
      </c>
      <c r="C2347" s="21" t="s">
        <v>3953</v>
      </c>
      <c r="D2347" s="43" t="s">
        <v>3952</v>
      </c>
      <c r="E2347" s="29">
        <v>8</v>
      </c>
    </row>
    <row r="2348" spans="1:5" s="26" customFormat="1" ht="25.5">
      <c r="A2348" s="34" t="s">
        <v>2075</v>
      </c>
      <c r="B2348" s="30">
        <v>79339</v>
      </c>
      <c r="C2348" s="21" t="s">
        <v>3954</v>
      </c>
      <c r="D2348" s="43" t="s">
        <v>3952</v>
      </c>
      <c r="E2348" s="29">
        <v>6.9</v>
      </c>
    </row>
    <row r="2349" spans="1:5" s="26" customFormat="1" ht="25.5">
      <c r="A2349" s="34" t="s">
        <v>2075</v>
      </c>
      <c r="B2349" s="30">
        <v>79347</v>
      </c>
      <c r="C2349" s="21" t="s">
        <v>3955</v>
      </c>
      <c r="D2349" s="43" t="s">
        <v>3952</v>
      </c>
      <c r="E2349" s="29">
        <v>12.7</v>
      </c>
    </row>
    <row r="2350" spans="1:5" s="26" customFormat="1" ht="25.5">
      <c r="A2350" s="34" t="s">
        <v>2075</v>
      </c>
      <c r="B2350" s="30">
        <v>79352</v>
      </c>
      <c r="C2350" s="21" t="s">
        <v>3956</v>
      </c>
      <c r="D2350" s="43" t="s">
        <v>3952</v>
      </c>
      <c r="E2350" s="29">
        <v>8</v>
      </c>
    </row>
    <row r="2351" spans="1:5" s="26" customFormat="1" ht="25.5">
      <c r="A2351" s="34" t="s">
        <v>2075</v>
      </c>
      <c r="B2351" s="30">
        <v>79355</v>
      </c>
      <c r="C2351" s="21" t="s">
        <v>3957</v>
      </c>
      <c r="D2351" s="43" t="s">
        <v>3952</v>
      </c>
      <c r="E2351" s="29">
        <v>8</v>
      </c>
    </row>
    <row r="2352" spans="1:5" s="26" customFormat="1" ht="25.5">
      <c r="A2352" s="34" t="s">
        <v>2075</v>
      </c>
      <c r="B2352" s="30">
        <v>79366</v>
      </c>
      <c r="C2352" s="21" t="s">
        <v>2099</v>
      </c>
      <c r="D2352" s="43" t="s">
        <v>3952</v>
      </c>
      <c r="E2352" s="29">
        <v>4</v>
      </c>
    </row>
    <row r="2353" spans="1:5" s="26" customFormat="1" ht="12.75">
      <c r="A2353" s="36"/>
      <c r="B2353" s="75" t="s">
        <v>3958</v>
      </c>
      <c r="C2353" s="76"/>
      <c r="D2353" s="77"/>
      <c r="E2353" s="27">
        <f>SUM(E2346:E2352)</f>
        <v>58.599999999999994</v>
      </c>
    </row>
    <row r="2354" spans="2:5" s="18" customFormat="1" ht="12.75">
      <c r="B2354" s="78" t="s">
        <v>3959</v>
      </c>
      <c r="C2354" s="79"/>
      <c r="D2354" s="80"/>
      <c r="E2354" s="27">
        <f>E2230+E2236+E2239+E2241+E2253+E2256+E2259+E2264+E2267+E2276+E2280+E2283+E2285+E2296+E2300+E2302+E2310+E2312+E2317+E2322+E2324+E2338+E2341+E2345+E2353</f>
        <v>1201.3799999999997</v>
      </c>
    </row>
    <row r="2355" spans="1:5" s="23" customFormat="1" ht="25.5">
      <c r="A2355" s="34" t="s">
        <v>3960</v>
      </c>
      <c r="B2355" s="20">
        <v>23140</v>
      </c>
      <c r="C2355" s="21" t="s">
        <v>3961</v>
      </c>
      <c r="D2355" s="20" t="s">
        <v>1059</v>
      </c>
      <c r="E2355" s="29">
        <v>2</v>
      </c>
    </row>
    <row r="2356" spans="1:5" s="23" customFormat="1" ht="12.75">
      <c r="A2356" s="34" t="s">
        <v>3960</v>
      </c>
      <c r="B2356" s="20">
        <v>25555</v>
      </c>
      <c r="C2356" s="21" t="s">
        <v>3962</v>
      </c>
      <c r="D2356" s="20" t="s">
        <v>3963</v>
      </c>
      <c r="E2356" s="29">
        <v>2.05</v>
      </c>
    </row>
    <row r="2357" spans="1:5" s="23" customFormat="1" ht="25.5">
      <c r="A2357" s="34" t="s">
        <v>3960</v>
      </c>
      <c r="B2357" s="20">
        <v>25570</v>
      </c>
      <c r="C2357" s="21" t="s">
        <v>3964</v>
      </c>
      <c r="D2357" s="20" t="s">
        <v>3963</v>
      </c>
      <c r="E2357" s="29">
        <v>4.4</v>
      </c>
    </row>
    <row r="2358" spans="1:5" s="23" customFormat="1" ht="25.5">
      <c r="A2358" s="34" t="s">
        <v>3960</v>
      </c>
      <c r="B2358" s="20">
        <v>25590</v>
      </c>
      <c r="C2358" s="21" t="s">
        <v>3965</v>
      </c>
      <c r="D2358" s="20" t="s">
        <v>3963</v>
      </c>
      <c r="E2358" s="29">
        <v>3.8</v>
      </c>
    </row>
    <row r="2359" spans="1:5" s="23" customFormat="1" ht="25.5">
      <c r="A2359" s="34" t="s">
        <v>3960</v>
      </c>
      <c r="B2359" s="20">
        <v>25600</v>
      </c>
      <c r="C2359" s="21" t="s">
        <v>3966</v>
      </c>
      <c r="D2359" s="20" t="s">
        <v>3963</v>
      </c>
      <c r="E2359" s="29">
        <v>6.6</v>
      </c>
    </row>
    <row r="2360" spans="1:5" s="23" customFormat="1" ht="25.5">
      <c r="A2360" s="34" t="s">
        <v>3960</v>
      </c>
      <c r="B2360" s="20">
        <v>25620</v>
      </c>
      <c r="C2360" s="21" t="s">
        <v>3967</v>
      </c>
      <c r="D2360" s="20" t="s">
        <v>3963</v>
      </c>
      <c r="E2360" s="29">
        <v>4</v>
      </c>
    </row>
    <row r="2361" spans="1:5" s="23" customFormat="1" ht="25.5">
      <c r="A2361" s="34" t="s">
        <v>3960</v>
      </c>
      <c r="B2361" s="20">
        <v>25630</v>
      </c>
      <c r="C2361" s="21" t="s">
        <v>3968</v>
      </c>
      <c r="D2361" s="20" t="s">
        <v>3963</v>
      </c>
      <c r="E2361" s="29">
        <v>4.75</v>
      </c>
    </row>
    <row r="2362" spans="1:5" s="23" customFormat="1" ht="25.5">
      <c r="A2362" s="34" t="s">
        <v>3960</v>
      </c>
      <c r="B2362" s="20">
        <v>25650</v>
      </c>
      <c r="C2362" s="21" t="s">
        <v>3969</v>
      </c>
      <c r="D2362" s="20" t="s">
        <v>3963</v>
      </c>
      <c r="E2362" s="29">
        <v>16.4</v>
      </c>
    </row>
    <row r="2363" spans="1:5" s="23" customFormat="1" ht="25.5">
      <c r="A2363" s="34" t="s">
        <v>3960</v>
      </c>
      <c r="B2363" s="20">
        <v>25700</v>
      </c>
      <c r="C2363" s="21" t="s">
        <v>3970</v>
      </c>
      <c r="D2363" s="20" t="s">
        <v>3963</v>
      </c>
      <c r="E2363" s="29">
        <v>13.7</v>
      </c>
    </row>
    <row r="2364" spans="1:5" s="23" customFormat="1" ht="12.75">
      <c r="A2364" s="34" t="s">
        <v>3960</v>
      </c>
      <c r="B2364" s="20">
        <v>25710</v>
      </c>
      <c r="C2364" s="21" t="s">
        <v>3971</v>
      </c>
      <c r="D2364" s="20" t="s">
        <v>3963</v>
      </c>
      <c r="E2364" s="29">
        <v>2.5</v>
      </c>
    </row>
    <row r="2365" spans="1:5" s="23" customFormat="1" ht="25.5">
      <c r="A2365" s="34" t="s">
        <v>3960</v>
      </c>
      <c r="B2365" s="20">
        <v>25730</v>
      </c>
      <c r="C2365" s="46" t="s">
        <v>3972</v>
      </c>
      <c r="D2365" s="20" t="s">
        <v>3963</v>
      </c>
      <c r="E2365" s="29">
        <v>10</v>
      </c>
    </row>
    <row r="2366" spans="1:5" s="23" customFormat="1" ht="25.5">
      <c r="A2366" s="34" t="s">
        <v>3960</v>
      </c>
      <c r="B2366" s="20">
        <v>25740</v>
      </c>
      <c r="C2366" s="21" t="s">
        <v>3973</v>
      </c>
      <c r="D2366" s="42" t="s">
        <v>3963</v>
      </c>
      <c r="E2366" s="29">
        <v>2.6</v>
      </c>
    </row>
    <row r="2367" spans="1:5" s="23" customFormat="1" ht="25.5">
      <c r="A2367" s="34" t="s">
        <v>3960</v>
      </c>
      <c r="B2367" s="20">
        <v>25760</v>
      </c>
      <c r="C2367" s="21" t="s">
        <v>3974</v>
      </c>
      <c r="D2367" s="20" t="s">
        <v>3963</v>
      </c>
      <c r="E2367" s="29">
        <v>51.8</v>
      </c>
    </row>
    <row r="2368" spans="1:5" s="23" customFormat="1" ht="12.75">
      <c r="A2368" s="34" t="s">
        <v>3960</v>
      </c>
      <c r="B2368" s="20">
        <v>25800</v>
      </c>
      <c r="C2368" s="21" t="s">
        <v>3975</v>
      </c>
      <c r="D2368" s="20" t="s">
        <v>3963</v>
      </c>
      <c r="E2368" s="29">
        <v>3</v>
      </c>
    </row>
    <row r="2369" spans="1:5" s="23" customFormat="1" ht="25.5">
      <c r="A2369" s="34" t="s">
        <v>3960</v>
      </c>
      <c r="B2369" s="20">
        <v>25820</v>
      </c>
      <c r="C2369" s="21" t="s">
        <v>3976</v>
      </c>
      <c r="D2369" s="20" t="s">
        <v>3963</v>
      </c>
      <c r="E2369" s="29">
        <v>7.5</v>
      </c>
    </row>
    <row r="2370" spans="1:5" s="23" customFormat="1" ht="25.5">
      <c r="A2370" s="34" t="s">
        <v>3960</v>
      </c>
      <c r="B2370" s="20">
        <v>25850</v>
      </c>
      <c r="C2370" s="21" t="s">
        <v>3977</v>
      </c>
      <c r="D2370" s="20" t="s">
        <v>3963</v>
      </c>
      <c r="E2370" s="29">
        <v>4</v>
      </c>
    </row>
    <row r="2371" spans="1:5" s="26" customFormat="1" ht="12.75">
      <c r="A2371" s="36"/>
      <c r="B2371" s="75" t="s">
        <v>3978</v>
      </c>
      <c r="C2371" s="76"/>
      <c r="D2371" s="77"/>
      <c r="E2371" s="27">
        <f>SUM(E2355:E2370)</f>
        <v>139.1</v>
      </c>
    </row>
    <row r="2372" spans="1:5" s="23" customFormat="1" ht="25.5">
      <c r="A2372" s="34" t="s">
        <v>3960</v>
      </c>
      <c r="B2372" s="20">
        <v>26620</v>
      </c>
      <c r="C2372" s="21" t="s">
        <v>3979</v>
      </c>
      <c r="D2372" s="42" t="s">
        <v>3980</v>
      </c>
      <c r="E2372" s="29">
        <v>16</v>
      </c>
    </row>
    <row r="2373" spans="1:5" s="23" customFormat="1" ht="25.5">
      <c r="A2373" s="34" t="s">
        <v>3960</v>
      </c>
      <c r="B2373" s="20">
        <v>26680</v>
      </c>
      <c r="C2373" s="21" t="s">
        <v>3981</v>
      </c>
      <c r="D2373" s="20" t="s">
        <v>3980</v>
      </c>
      <c r="E2373" s="29">
        <v>35.23</v>
      </c>
    </row>
    <row r="2374" spans="1:5" s="23" customFormat="1" ht="12.75">
      <c r="A2374" s="34" t="s">
        <v>3960</v>
      </c>
      <c r="B2374" s="20">
        <v>26720</v>
      </c>
      <c r="C2374" s="21" t="s">
        <v>3982</v>
      </c>
      <c r="D2374" s="20" t="s">
        <v>3980</v>
      </c>
      <c r="E2374" s="29">
        <v>19.6</v>
      </c>
    </row>
    <row r="2375" spans="1:5" s="23" customFormat="1" ht="12.75">
      <c r="A2375" s="34" t="s">
        <v>3960</v>
      </c>
      <c r="B2375" s="20">
        <v>26750</v>
      </c>
      <c r="C2375" s="21" t="s">
        <v>3983</v>
      </c>
      <c r="D2375" s="20" t="s">
        <v>3980</v>
      </c>
      <c r="E2375" s="29">
        <v>3</v>
      </c>
    </row>
    <row r="2376" spans="1:5" s="26" customFormat="1" ht="12.75">
      <c r="A2376" s="36"/>
      <c r="B2376" s="75" t="s">
        <v>3984</v>
      </c>
      <c r="C2376" s="76"/>
      <c r="D2376" s="77"/>
      <c r="E2376" s="27">
        <f>SUM(E2372:E2375)</f>
        <v>73.83</v>
      </c>
    </row>
    <row r="2377" spans="1:5" s="23" customFormat="1" ht="25.5">
      <c r="A2377" s="34" t="s">
        <v>3960</v>
      </c>
      <c r="B2377" s="20">
        <v>24650</v>
      </c>
      <c r="C2377" s="21" t="s">
        <v>3985</v>
      </c>
      <c r="D2377" s="42" t="s">
        <v>3986</v>
      </c>
      <c r="E2377" s="29">
        <v>8.2</v>
      </c>
    </row>
    <row r="2378" spans="1:5" s="26" customFormat="1" ht="12.75">
      <c r="A2378" s="36"/>
      <c r="B2378" s="75" t="s">
        <v>3987</v>
      </c>
      <c r="C2378" s="76"/>
      <c r="D2378" s="77"/>
      <c r="E2378" s="27">
        <f>SUM(E2377)</f>
        <v>8.2</v>
      </c>
    </row>
    <row r="2379" spans="1:5" s="23" customFormat="1" ht="12.75">
      <c r="A2379" s="34" t="s">
        <v>3960</v>
      </c>
      <c r="B2379" s="20">
        <v>24280</v>
      </c>
      <c r="C2379" s="21" t="s">
        <v>3988</v>
      </c>
      <c r="D2379" s="42" t="s">
        <v>3989</v>
      </c>
      <c r="E2379" s="29">
        <v>2.4</v>
      </c>
    </row>
    <row r="2380" spans="1:5" s="23" customFormat="1" ht="25.5">
      <c r="A2380" s="34" t="s">
        <v>3960</v>
      </c>
      <c r="B2380" s="20">
        <v>24350</v>
      </c>
      <c r="C2380" s="21" t="s">
        <v>3990</v>
      </c>
      <c r="D2380" s="42" t="s">
        <v>3989</v>
      </c>
      <c r="E2380" s="29">
        <v>4.1</v>
      </c>
    </row>
    <row r="2381" spans="1:5" s="23" customFormat="1" ht="25.5">
      <c r="A2381" s="34" t="s">
        <v>3960</v>
      </c>
      <c r="B2381" s="20">
        <v>24370</v>
      </c>
      <c r="C2381" s="21" t="s">
        <v>3991</v>
      </c>
      <c r="D2381" s="42" t="s">
        <v>3989</v>
      </c>
      <c r="E2381" s="29">
        <v>6.8</v>
      </c>
    </row>
    <row r="2382" spans="1:5" s="23" customFormat="1" ht="12.75">
      <c r="A2382" s="34" t="s">
        <v>3960</v>
      </c>
      <c r="B2382" s="20">
        <v>24390</v>
      </c>
      <c r="C2382" s="21" t="s">
        <v>3992</v>
      </c>
      <c r="D2382" s="42" t="s">
        <v>3989</v>
      </c>
      <c r="E2382" s="29">
        <v>6.4</v>
      </c>
    </row>
    <row r="2383" spans="1:5" s="23" customFormat="1" ht="25.5">
      <c r="A2383" s="34" t="s">
        <v>3960</v>
      </c>
      <c r="B2383" s="20">
        <v>24450</v>
      </c>
      <c r="C2383" s="21" t="s">
        <v>3993</v>
      </c>
      <c r="D2383" s="42" t="s">
        <v>3989</v>
      </c>
      <c r="E2383" s="29">
        <v>5.15</v>
      </c>
    </row>
    <row r="2384" spans="1:5" s="23" customFormat="1" ht="25.5">
      <c r="A2384" s="34" t="s">
        <v>3960</v>
      </c>
      <c r="B2384" s="20">
        <v>24500</v>
      </c>
      <c r="C2384" s="21" t="s">
        <v>3994</v>
      </c>
      <c r="D2384" s="42" t="s">
        <v>3989</v>
      </c>
      <c r="E2384" s="29">
        <v>11</v>
      </c>
    </row>
    <row r="2385" spans="1:5" s="18" customFormat="1" ht="12.75">
      <c r="A2385" s="32"/>
      <c r="B2385" s="75" t="s">
        <v>3995</v>
      </c>
      <c r="C2385" s="76"/>
      <c r="D2385" s="77"/>
      <c r="E2385" s="27">
        <f>SUM(E2379:E2384)</f>
        <v>35.85</v>
      </c>
    </row>
    <row r="2386" spans="1:5" s="23" customFormat="1" ht="12.75">
      <c r="A2386" s="34" t="s">
        <v>3960</v>
      </c>
      <c r="B2386" s="20">
        <v>26440</v>
      </c>
      <c r="C2386" s="21" t="s">
        <v>3996</v>
      </c>
      <c r="D2386" s="42" t="s">
        <v>3997</v>
      </c>
      <c r="E2386" s="29">
        <v>6.4</v>
      </c>
    </row>
    <row r="2387" spans="1:5" s="23" customFormat="1" ht="12.75">
      <c r="A2387" s="34" t="s">
        <v>3960</v>
      </c>
      <c r="B2387" s="20">
        <v>26460</v>
      </c>
      <c r="C2387" s="21" t="s">
        <v>3998</v>
      </c>
      <c r="D2387" s="20" t="s">
        <v>3997</v>
      </c>
      <c r="E2387" s="29">
        <v>4.9</v>
      </c>
    </row>
    <row r="2388" spans="1:5" s="23" customFormat="1" ht="12.75">
      <c r="A2388" s="34" t="s">
        <v>3960</v>
      </c>
      <c r="B2388" s="20">
        <v>26480</v>
      </c>
      <c r="C2388" s="21" t="s">
        <v>3999</v>
      </c>
      <c r="D2388" s="20" t="s">
        <v>3997</v>
      </c>
      <c r="E2388" s="29">
        <v>1.4</v>
      </c>
    </row>
    <row r="2389" spans="1:5" s="23" customFormat="1" ht="12.75">
      <c r="A2389" s="34" t="s">
        <v>3960</v>
      </c>
      <c r="B2389" s="20">
        <v>26500</v>
      </c>
      <c r="C2389" s="21" t="s">
        <v>4000</v>
      </c>
      <c r="D2389" s="20" t="s">
        <v>3997</v>
      </c>
      <c r="E2389" s="29">
        <v>4.1</v>
      </c>
    </row>
    <row r="2390" spans="1:5" s="23" customFormat="1" ht="12.75">
      <c r="A2390" s="34" t="s">
        <v>3960</v>
      </c>
      <c r="B2390" s="20">
        <v>26520</v>
      </c>
      <c r="C2390" s="21" t="s">
        <v>4001</v>
      </c>
      <c r="D2390" s="20" t="s">
        <v>3997</v>
      </c>
      <c r="E2390" s="29">
        <v>20.1</v>
      </c>
    </row>
    <row r="2391" spans="1:5" s="23" customFormat="1" ht="12.75">
      <c r="A2391" s="34" t="s">
        <v>3960</v>
      </c>
      <c r="B2391" s="20">
        <v>26540</v>
      </c>
      <c r="C2391" s="21" t="s">
        <v>4002</v>
      </c>
      <c r="D2391" s="20" t="s">
        <v>3997</v>
      </c>
      <c r="E2391" s="29">
        <v>16.9</v>
      </c>
    </row>
    <row r="2392" spans="1:5" s="23" customFormat="1" ht="12.75">
      <c r="A2392" s="34" t="s">
        <v>3960</v>
      </c>
      <c r="B2392" s="20">
        <v>26550</v>
      </c>
      <c r="C2392" s="21" t="s">
        <v>4003</v>
      </c>
      <c r="D2392" s="20" t="s">
        <v>3997</v>
      </c>
      <c r="E2392" s="29">
        <v>1.8</v>
      </c>
    </row>
    <row r="2393" spans="1:5" s="23" customFormat="1" ht="12.75">
      <c r="A2393" s="34" t="s">
        <v>3960</v>
      </c>
      <c r="B2393" s="20">
        <v>26560</v>
      </c>
      <c r="C2393" s="21" t="s">
        <v>4004</v>
      </c>
      <c r="D2393" s="20" t="s">
        <v>3997</v>
      </c>
      <c r="E2393" s="29">
        <v>5.1</v>
      </c>
    </row>
    <row r="2394" spans="1:5" s="23" customFormat="1" ht="12.75">
      <c r="A2394" s="34" t="s">
        <v>3960</v>
      </c>
      <c r="B2394" s="20">
        <v>26570</v>
      </c>
      <c r="C2394" s="21" t="s">
        <v>4005</v>
      </c>
      <c r="D2394" s="20" t="s">
        <v>3997</v>
      </c>
      <c r="E2394" s="29">
        <v>19.5</v>
      </c>
    </row>
    <row r="2395" spans="1:5" s="23" customFormat="1" ht="12.75">
      <c r="A2395" s="34" t="s">
        <v>3960</v>
      </c>
      <c r="B2395" s="20">
        <v>26590</v>
      </c>
      <c r="C2395" s="21" t="s">
        <v>4006</v>
      </c>
      <c r="D2395" s="20" t="s">
        <v>3997</v>
      </c>
      <c r="E2395" s="29">
        <v>11.5</v>
      </c>
    </row>
    <row r="2396" spans="1:5" s="26" customFormat="1" ht="12.75">
      <c r="A2396" s="36"/>
      <c r="B2396" s="75" t="s">
        <v>4007</v>
      </c>
      <c r="C2396" s="76"/>
      <c r="D2396" s="77"/>
      <c r="E2396" s="27">
        <f>SUM(E2386:E2395)</f>
        <v>91.7</v>
      </c>
    </row>
    <row r="2397" spans="1:5" s="23" customFormat="1" ht="12.75">
      <c r="A2397" s="34" t="s">
        <v>3960</v>
      </c>
      <c r="B2397" s="20">
        <v>26800</v>
      </c>
      <c r="C2397" s="21" t="s">
        <v>4008</v>
      </c>
      <c r="D2397" s="20" t="s">
        <v>4009</v>
      </c>
      <c r="E2397" s="29">
        <v>6.6</v>
      </c>
    </row>
    <row r="2398" spans="1:5" s="23" customFormat="1" ht="12.75">
      <c r="A2398" s="34" t="s">
        <v>3960</v>
      </c>
      <c r="B2398" s="20">
        <v>26850</v>
      </c>
      <c r="C2398" s="21" t="s">
        <v>4010</v>
      </c>
      <c r="D2398" s="20" t="s">
        <v>4009</v>
      </c>
      <c r="E2398" s="29">
        <v>2.7</v>
      </c>
    </row>
    <row r="2399" spans="1:5" s="26" customFormat="1" ht="12.75">
      <c r="A2399" s="36"/>
      <c r="B2399" s="75" t="s">
        <v>4011</v>
      </c>
      <c r="C2399" s="76"/>
      <c r="D2399" s="77"/>
      <c r="E2399" s="27">
        <f>SUM(E2397:E2398)</f>
        <v>9.3</v>
      </c>
    </row>
    <row r="2400" spans="1:5" s="23" customFormat="1" ht="25.5">
      <c r="A2400" s="34" t="s">
        <v>3960</v>
      </c>
      <c r="B2400" s="20">
        <v>23900</v>
      </c>
      <c r="C2400" s="21" t="s">
        <v>4012</v>
      </c>
      <c r="D2400" s="20" t="s">
        <v>4013</v>
      </c>
      <c r="E2400" s="29">
        <v>23.22</v>
      </c>
    </row>
    <row r="2401" spans="1:5" s="23" customFormat="1" ht="25.5">
      <c r="A2401" s="34" t="s">
        <v>3960</v>
      </c>
      <c r="B2401" s="20">
        <v>23930</v>
      </c>
      <c r="C2401" s="21" t="s">
        <v>4014</v>
      </c>
      <c r="D2401" s="20" t="s">
        <v>4013</v>
      </c>
      <c r="E2401" s="29">
        <v>21.85</v>
      </c>
    </row>
    <row r="2402" spans="1:5" s="23" customFormat="1" ht="25.5">
      <c r="A2402" s="34" t="s">
        <v>3960</v>
      </c>
      <c r="B2402" s="20">
        <v>23950</v>
      </c>
      <c r="C2402" s="21" t="s">
        <v>4015</v>
      </c>
      <c r="D2402" s="20" t="s">
        <v>4013</v>
      </c>
      <c r="E2402" s="29">
        <v>7.4</v>
      </c>
    </row>
    <row r="2403" spans="1:5" s="23" customFormat="1" ht="25.5">
      <c r="A2403" s="34" t="s">
        <v>3960</v>
      </c>
      <c r="B2403" s="20">
        <v>23960</v>
      </c>
      <c r="C2403" s="21" t="s">
        <v>2130</v>
      </c>
      <c r="D2403" s="20" t="s">
        <v>4013</v>
      </c>
      <c r="E2403" s="29">
        <v>2.2</v>
      </c>
    </row>
    <row r="2404" spans="1:5" s="23" customFormat="1" ht="25.5">
      <c r="A2404" s="34" t="s">
        <v>3960</v>
      </c>
      <c r="B2404" s="20">
        <v>23970</v>
      </c>
      <c r="C2404" s="21" t="s">
        <v>2131</v>
      </c>
      <c r="D2404" s="20" t="s">
        <v>4013</v>
      </c>
      <c r="E2404" s="29">
        <v>5</v>
      </c>
    </row>
    <row r="2405" spans="1:5" s="23" customFormat="1" ht="25.5">
      <c r="A2405" s="34" t="s">
        <v>3960</v>
      </c>
      <c r="B2405" s="20">
        <v>23990</v>
      </c>
      <c r="C2405" s="46" t="s">
        <v>2132</v>
      </c>
      <c r="D2405" s="20" t="s">
        <v>4013</v>
      </c>
      <c r="E2405" s="29">
        <v>9</v>
      </c>
    </row>
    <row r="2406" spans="1:5" s="23" customFormat="1" ht="25.5">
      <c r="A2406" s="34" t="s">
        <v>3960</v>
      </c>
      <c r="B2406" s="20">
        <v>24000</v>
      </c>
      <c r="C2406" s="21" t="s">
        <v>2133</v>
      </c>
      <c r="D2406" s="20" t="s">
        <v>4013</v>
      </c>
      <c r="E2406" s="29">
        <v>10.3</v>
      </c>
    </row>
    <row r="2407" spans="1:5" s="23" customFormat="1" ht="12.75">
      <c r="A2407" s="34" t="s">
        <v>3960</v>
      </c>
      <c r="B2407" s="20">
        <v>24010</v>
      </c>
      <c r="C2407" s="21" t="s">
        <v>2134</v>
      </c>
      <c r="D2407" s="20" t="s">
        <v>4013</v>
      </c>
      <c r="E2407" s="29">
        <v>4.05</v>
      </c>
    </row>
    <row r="2408" spans="1:5" s="23" customFormat="1" ht="25.5">
      <c r="A2408" s="34" t="s">
        <v>3960</v>
      </c>
      <c r="B2408" s="20">
        <v>24030</v>
      </c>
      <c r="C2408" s="21" t="s">
        <v>2135</v>
      </c>
      <c r="D2408" s="20" t="s">
        <v>4013</v>
      </c>
      <c r="E2408" s="29">
        <v>15.1</v>
      </c>
    </row>
    <row r="2409" spans="1:5" s="23" customFormat="1" ht="25.5">
      <c r="A2409" s="34" t="s">
        <v>3960</v>
      </c>
      <c r="B2409" s="20">
        <v>24040</v>
      </c>
      <c r="C2409" s="21" t="s">
        <v>2136</v>
      </c>
      <c r="D2409" s="20" t="s">
        <v>4013</v>
      </c>
      <c r="E2409" s="29">
        <v>3.3</v>
      </c>
    </row>
    <row r="2410" spans="1:5" s="23" customFormat="1" ht="25.5">
      <c r="A2410" s="34" t="s">
        <v>3960</v>
      </c>
      <c r="B2410" s="20">
        <v>24050</v>
      </c>
      <c r="C2410" s="21" t="s">
        <v>2137</v>
      </c>
      <c r="D2410" s="20" t="s">
        <v>4013</v>
      </c>
      <c r="E2410" s="29">
        <v>3.2</v>
      </c>
    </row>
    <row r="2411" spans="1:5" s="23" customFormat="1" ht="25.5">
      <c r="A2411" s="34" t="s">
        <v>3960</v>
      </c>
      <c r="B2411" s="20">
        <v>24060</v>
      </c>
      <c r="C2411" s="21" t="s">
        <v>2138</v>
      </c>
      <c r="D2411" s="20" t="s">
        <v>4013</v>
      </c>
      <c r="E2411" s="29">
        <v>2.7</v>
      </c>
    </row>
    <row r="2412" spans="1:5" s="23" customFormat="1" ht="12.75">
      <c r="A2412" s="34" t="s">
        <v>3960</v>
      </c>
      <c r="B2412" s="20">
        <v>24080</v>
      </c>
      <c r="C2412" s="21" t="s">
        <v>2139</v>
      </c>
      <c r="D2412" s="20" t="s">
        <v>4013</v>
      </c>
      <c r="E2412" s="29">
        <v>6.8</v>
      </c>
    </row>
    <row r="2413" spans="1:5" s="23" customFormat="1" ht="25.5">
      <c r="A2413" s="34" t="s">
        <v>3960</v>
      </c>
      <c r="B2413" s="20">
        <v>24090</v>
      </c>
      <c r="C2413" s="21" t="s">
        <v>2140</v>
      </c>
      <c r="D2413" s="20" t="s">
        <v>2141</v>
      </c>
      <c r="E2413" s="29">
        <v>5.7</v>
      </c>
    </row>
    <row r="2414" spans="1:5" s="23" customFormat="1" ht="25.5">
      <c r="A2414" s="34" t="s">
        <v>3960</v>
      </c>
      <c r="B2414" s="20">
        <v>24100</v>
      </c>
      <c r="C2414" s="21" t="s">
        <v>2142</v>
      </c>
      <c r="D2414" s="20" t="s">
        <v>4013</v>
      </c>
      <c r="E2414" s="29">
        <v>5.15</v>
      </c>
    </row>
    <row r="2415" spans="1:5" s="23" customFormat="1" ht="12.75">
      <c r="A2415" s="34" t="s">
        <v>3960</v>
      </c>
      <c r="B2415" s="20">
        <v>24110</v>
      </c>
      <c r="C2415" s="21" t="s">
        <v>2143</v>
      </c>
      <c r="D2415" s="20" t="s">
        <v>4013</v>
      </c>
      <c r="E2415" s="29">
        <v>3.6</v>
      </c>
    </row>
    <row r="2416" spans="1:5" s="26" customFormat="1" ht="12.75">
      <c r="A2416" s="36"/>
      <c r="B2416" s="75" t="s">
        <v>2144</v>
      </c>
      <c r="C2416" s="76"/>
      <c r="D2416" s="77"/>
      <c r="E2416" s="27">
        <f>SUM(E2400:E2415)</f>
        <v>128.57</v>
      </c>
    </row>
    <row r="2417" spans="1:5" s="23" customFormat="1" ht="25.5">
      <c r="A2417" s="34" t="s">
        <v>3960</v>
      </c>
      <c r="B2417" s="20">
        <v>24130</v>
      </c>
      <c r="C2417" s="21" t="s">
        <v>2145</v>
      </c>
      <c r="D2417" s="20" t="s">
        <v>2146</v>
      </c>
      <c r="E2417" s="29">
        <v>12.4</v>
      </c>
    </row>
    <row r="2418" spans="1:5" s="23" customFormat="1" ht="25.5">
      <c r="A2418" s="34" t="s">
        <v>3960</v>
      </c>
      <c r="B2418" s="20">
        <v>24140</v>
      </c>
      <c r="C2418" s="21" t="s">
        <v>2147</v>
      </c>
      <c r="D2418" s="20" t="s">
        <v>2146</v>
      </c>
      <c r="E2418" s="29">
        <v>4.45</v>
      </c>
    </row>
    <row r="2419" spans="1:5" s="23" customFormat="1" ht="25.5">
      <c r="A2419" s="34" t="s">
        <v>3960</v>
      </c>
      <c r="B2419" s="20">
        <v>24180</v>
      </c>
      <c r="C2419" s="21" t="s">
        <v>2148</v>
      </c>
      <c r="D2419" s="20" t="s">
        <v>2146</v>
      </c>
      <c r="E2419" s="29">
        <v>3</v>
      </c>
    </row>
    <row r="2420" spans="1:5" s="23" customFormat="1" ht="12.75">
      <c r="A2420" s="34" t="s">
        <v>3960</v>
      </c>
      <c r="B2420" s="20">
        <v>24240</v>
      </c>
      <c r="C2420" s="21" t="s">
        <v>2149</v>
      </c>
      <c r="D2420" s="20" t="s">
        <v>2146</v>
      </c>
      <c r="E2420" s="29">
        <v>5.35</v>
      </c>
    </row>
    <row r="2421" spans="1:5" s="23" customFormat="1" ht="25.5">
      <c r="A2421" s="34" t="s">
        <v>3960</v>
      </c>
      <c r="B2421" s="20">
        <v>24250</v>
      </c>
      <c r="C2421" s="21" t="s">
        <v>4148</v>
      </c>
      <c r="D2421" s="20" t="s">
        <v>2146</v>
      </c>
      <c r="E2421" s="29">
        <v>6</v>
      </c>
    </row>
    <row r="2422" spans="1:5" s="23" customFormat="1" ht="25.5">
      <c r="A2422" s="34" t="s">
        <v>3960</v>
      </c>
      <c r="B2422" s="20">
        <v>24300</v>
      </c>
      <c r="C2422" s="21" t="s">
        <v>4149</v>
      </c>
      <c r="D2422" s="20" t="s">
        <v>2146</v>
      </c>
      <c r="E2422" s="29">
        <v>9.4</v>
      </c>
    </row>
    <row r="2423" spans="1:5" s="26" customFormat="1" ht="12.75">
      <c r="A2423" s="36"/>
      <c r="B2423" s="75" t="s">
        <v>4150</v>
      </c>
      <c r="C2423" s="76"/>
      <c r="D2423" s="77"/>
      <c r="E2423" s="27">
        <f>SUM(E2417:E2422)</f>
        <v>40.6</v>
      </c>
    </row>
    <row r="2424" spans="1:5" s="23" customFormat="1" ht="25.5">
      <c r="A2424" s="34" t="s">
        <v>3960</v>
      </c>
      <c r="B2424" s="20">
        <v>22740</v>
      </c>
      <c r="C2424" s="21" t="s">
        <v>4151</v>
      </c>
      <c r="D2424" s="20" t="s">
        <v>4152</v>
      </c>
      <c r="E2424" s="29">
        <v>5.2</v>
      </c>
    </row>
    <row r="2425" spans="1:5" s="23" customFormat="1" ht="25.5">
      <c r="A2425" s="34" t="s">
        <v>3960</v>
      </c>
      <c r="B2425" s="20">
        <v>22755</v>
      </c>
      <c r="C2425" s="21" t="s">
        <v>4153</v>
      </c>
      <c r="D2425" s="20" t="s">
        <v>4152</v>
      </c>
      <c r="E2425" s="29">
        <v>5.65</v>
      </c>
    </row>
    <row r="2426" spans="1:5" s="23" customFormat="1" ht="12.75">
      <c r="A2426" s="34" t="s">
        <v>3960</v>
      </c>
      <c r="B2426" s="20">
        <v>22790</v>
      </c>
      <c r="C2426" s="21" t="s">
        <v>4154</v>
      </c>
      <c r="D2426" s="20" t="s">
        <v>4152</v>
      </c>
      <c r="E2426" s="29">
        <v>5</v>
      </c>
    </row>
    <row r="2427" spans="1:5" s="23" customFormat="1" ht="25.5">
      <c r="A2427" s="34" t="s">
        <v>3960</v>
      </c>
      <c r="B2427" s="20">
        <v>22800</v>
      </c>
      <c r="C2427" s="21" t="s">
        <v>4155</v>
      </c>
      <c r="D2427" s="20" t="s">
        <v>4152</v>
      </c>
      <c r="E2427" s="29">
        <v>3.1</v>
      </c>
    </row>
    <row r="2428" spans="1:5" s="23" customFormat="1" ht="12.75">
      <c r="A2428" s="34" t="s">
        <v>3960</v>
      </c>
      <c r="B2428" s="20">
        <v>22815</v>
      </c>
      <c r="C2428" s="21" t="s">
        <v>4156</v>
      </c>
      <c r="D2428" s="20" t="s">
        <v>4152</v>
      </c>
      <c r="E2428" s="29">
        <v>0.7</v>
      </c>
    </row>
    <row r="2429" spans="1:5" s="23" customFormat="1" ht="12.75">
      <c r="A2429" s="34" t="s">
        <v>3960</v>
      </c>
      <c r="B2429" s="20">
        <v>22820</v>
      </c>
      <c r="C2429" s="45" t="s">
        <v>4157</v>
      </c>
      <c r="D2429" s="20" t="s">
        <v>4152</v>
      </c>
      <c r="E2429" s="29">
        <v>8.6</v>
      </c>
    </row>
    <row r="2430" spans="1:5" s="23" customFormat="1" ht="25.5">
      <c r="A2430" s="34" t="s">
        <v>3960</v>
      </c>
      <c r="B2430" s="20">
        <v>22835</v>
      </c>
      <c r="C2430" s="21" t="s">
        <v>4158</v>
      </c>
      <c r="D2430" s="20" t="s">
        <v>4152</v>
      </c>
      <c r="E2430" s="29">
        <v>6.8</v>
      </c>
    </row>
    <row r="2431" spans="1:5" s="23" customFormat="1" ht="25.5">
      <c r="A2431" s="34" t="s">
        <v>3960</v>
      </c>
      <c r="B2431" s="20">
        <v>22845</v>
      </c>
      <c r="C2431" s="46" t="s">
        <v>4159</v>
      </c>
      <c r="D2431" s="20" t="s">
        <v>4152</v>
      </c>
      <c r="E2431" s="29">
        <v>4.5</v>
      </c>
    </row>
    <row r="2432" spans="1:5" s="23" customFormat="1" ht="25.5">
      <c r="A2432" s="34" t="s">
        <v>3960</v>
      </c>
      <c r="B2432" s="20">
        <v>22850</v>
      </c>
      <c r="C2432" s="21" t="s">
        <v>4160</v>
      </c>
      <c r="D2432" s="20" t="s">
        <v>4152</v>
      </c>
      <c r="E2432" s="29">
        <v>1.7</v>
      </c>
    </row>
    <row r="2433" spans="1:5" s="23" customFormat="1" ht="12.75">
      <c r="A2433" s="34" t="s">
        <v>3960</v>
      </c>
      <c r="B2433" s="20">
        <v>22855</v>
      </c>
      <c r="C2433" s="21" t="s">
        <v>4161</v>
      </c>
      <c r="D2433" s="20" t="s">
        <v>4152</v>
      </c>
      <c r="E2433" s="29">
        <v>1</v>
      </c>
    </row>
    <row r="2434" spans="1:5" s="23" customFormat="1" ht="25.5">
      <c r="A2434" s="34" t="s">
        <v>3960</v>
      </c>
      <c r="B2434" s="20">
        <v>22860</v>
      </c>
      <c r="C2434" s="21" t="s">
        <v>4162</v>
      </c>
      <c r="D2434" s="20" t="s">
        <v>4152</v>
      </c>
      <c r="E2434" s="29">
        <v>2.7</v>
      </c>
    </row>
    <row r="2435" spans="1:5" s="23" customFormat="1" ht="12.75">
      <c r="A2435" s="34" t="s">
        <v>3960</v>
      </c>
      <c r="B2435" s="20">
        <v>22865</v>
      </c>
      <c r="C2435" s="21" t="s">
        <v>4163</v>
      </c>
      <c r="D2435" s="20" t="s">
        <v>4152</v>
      </c>
      <c r="E2435" s="29">
        <v>0.8</v>
      </c>
    </row>
    <row r="2436" spans="1:5" s="23" customFormat="1" ht="25.5">
      <c r="A2436" s="34" t="s">
        <v>3960</v>
      </c>
      <c r="B2436" s="20">
        <v>22875</v>
      </c>
      <c r="C2436" s="21" t="s">
        <v>4164</v>
      </c>
      <c r="D2436" s="20" t="s">
        <v>4152</v>
      </c>
      <c r="E2436" s="29">
        <v>1</v>
      </c>
    </row>
    <row r="2437" spans="1:5" s="23" customFormat="1" ht="25.5">
      <c r="A2437" s="34" t="s">
        <v>3960</v>
      </c>
      <c r="B2437" s="20">
        <v>22890</v>
      </c>
      <c r="C2437" s="21" t="s">
        <v>4165</v>
      </c>
      <c r="D2437" s="20" t="s">
        <v>4152</v>
      </c>
      <c r="E2437" s="29">
        <v>3.2</v>
      </c>
    </row>
    <row r="2438" spans="1:5" s="23" customFormat="1" ht="25.5">
      <c r="A2438" s="34" t="s">
        <v>3960</v>
      </c>
      <c r="B2438" s="20">
        <v>22900</v>
      </c>
      <c r="C2438" s="21" t="s">
        <v>105</v>
      </c>
      <c r="D2438" s="20" t="s">
        <v>4152</v>
      </c>
      <c r="E2438" s="29">
        <v>5.2</v>
      </c>
    </row>
    <row r="2439" spans="1:5" s="23" customFormat="1" ht="25.5">
      <c r="A2439" s="34" t="s">
        <v>3960</v>
      </c>
      <c r="B2439" s="20">
        <v>22910</v>
      </c>
      <c r="C2439" s="21" t="s">
        <v>106</v>
      </c>
      <c r="D2439" s="20" t="s">
        <v>4152</v>
      </c>
      <c r="E2439" s="29">
        <v>5.7</v>
      </c>
    </row>
    <row r="2440" spans="1:5" s="23" customFormat="1" ht="25.5">
      <c r="A2440" s="34" t="s">
        <v>3960</v>
      </c>
      <c r="B2440" s="20">
        <v>22915</v>
      </c>
      <c r="C2440" s="21" t="s">
        <v>107</v>
      </c>
      <c r="D2440" s="20" t="s">
        <v>4152</v>
      </c>
      <c r="E2440" s="29">
        <v>3</v>
      </c>
    </row>
    <row r="2441" spans="1:5" s="23" customFormat="1" ht="12.75">
      <c r="A2441" s="34" t="s">
        <v>3960</v>
      </c>
      <c r="B2441" s="20">
        <v>22925</v>
      </c>
      <c r="C2441" s="21" t="s">
        <v>108</v>
      </c>
      <c r="D2441" s="20" t="s">
        <v>4152</v>
      </c>
      <c r="E2441" s="29">
        <v>8.6</v>
      </c>
    </row>
    <row r="2442" spans="1:5" s="23" customFormat="1" ht="25.5">
      <c r="A2442" s="34" t="s">
        <v>3960</v>
      </c>
      <c r="B2442" s="20">
        <v>22935</v>
      </c>
      <c r="C2442" s="45" t="s">
        <v>109</v>
      </c>
      <c r="D2442" s="20" t="s">
        <v>4152</v>
      </c>
      <c r="E2442" s="29">
        <v>2.9</v>
      </c>
    </row>
    <row r="2443" spans="1:5" s="26" customFormat="1" ht="12.75">
      <c r="A2443" s="36"/>
      <c r="B2443" s="75" t="s">
        <v>110</v>
      </c>
      <c r="C2443" s="76"/>
      <c r="D2443" s="77"/>
      <c r="E2443" s="27">
        <f>SUM(E2424:E2442)</f>
        <v>75.35000000000001</v>
      </c>
    </row>
    <row r="2444" spans="1:5" s="23" customFormat="1" ht="12.75">
      <c r="A2444" s="34" t="s">
        <v>3960</v>
      </c>
      <c r="B2444" s="20">
        <v>23530</v>
      </c>
      <c r="C2444" s="21" t="s">
        <v>111</v>
      </c>
      <c r="D2444" s="20" t="s">
        <v>1221</v>
      </c>
      <c r="E2444" s="29">
        <v>10.5</v>
      </c>
    </row>
    <row r="2445" spans="1:5" s="23" customFormat="1" ht="12.75">
      <c r="A2445" s="34" t="s">
        <v>3960</v>
      </c>
      <c r="B2445" s="20">
        <v>23550</v>
      </c>
      <c r="C2445" s="21" t="s">
        <v>112</v>
      </c>
      <c r="D2445" s="20" t="s">
        <v>1221</v>
      </c>
      <c r="E2445" s="29">
        <v>14.9</v>
      </c>
    </row>
    <row r="2446" spans="1:5" s="23" customFormat="1" ht="12.75">
      <c r="A2446" s="34" t="s">
        <v>3960</v>
      </c>
      <c r="B2446" s="20">
        <v>23560</v>
      </c>
      <c r="C2446" s="21" t="s">
        <v>113</v>
      </c>
      <c r="D2446" s="20" t="s">
        <v>1221</v>
      </c>
      <c r="E2446" s="29">
        <v>22.3</v>
      </c>
    </row>
    <row r="2447" spans="1:5" s="23" customFormat="1" ht="25.5">
      <c r="A2447" s="34" t="s">
        <v>3960</v>
      </c>
      <c r="B2447" s="20">
        <v>23570</v>
      </c>
      <c r="C2447" s="21" t="s">
        <v>114</v>
      </c>
      <c r="D2447" s="20" t="s">
        <v>1221</v>
      </c>
      <c r="E2447" s="29">
        <v>4.95</v>
      </c>
    </row>
    <row r="2448" spans="1:5" s="23" customFormat="1" ht="25.5">
      <c r="A2448" s="34" t="s">
        <v>3960</v>
      </c>
      <c r="B2448" s="20">
        <v>23580</v>
      </c>
      <c r="C2448" s="21" t="s">
        <v>115</v>
      </c>
      <c r="D2448" s="20" t="s">
        <v>1221</v>
      </c>
      <c r="E2448" s="29">
        <v>4</v>
      </c>
    </row>
    <row r="2449" spans="1:5" s="23" customFormat="1" ht="12.75">
      <c r="A2449" s="34" t="s">
        <v>3960</v>
      </c>
      <c r="B2449" s="20">
        <v>23585</v>
      </c>
      <c r="C2449" s="21" t="s">
        <v>116</v>
      </c>
      <c r="D2449" s="20" t="s">
        <v>1221</v>
      </c>
      <c r="E2449" s="29">
        <v>2.2</v>
      </c>
    </row>
    <row r="2450" spans="1:5" s="23" customFormat="1" ht="25.5">
      <c r="A2450" s="34" t="s">
        <v>3960</v>
      </c>
      <c r="B2450" s="20">
        <v>23595</v>
      </c>
      <c r="C2450" s="21" t="s">
        <v>117</v>
      </c>
      <c r="D2450" s="20" t="s">
        <v>1221</v>
      </c>
      <c r="E2450" s="29">
        <v>5.2</v>
      </c>
    </row>
    <row r="2451" spans="1:5" s="23" customFormat="1" ht="12.75">
      <c r="A2451" s="34" t="s">
        <v>3960</v>
      </c>
      <c r="B2451" s="20">
        <v>23605</v>
      </c>
      <c r="C2451" s="21" t="s">
        <v>118</v>
      </c>
      <c r="D2451" s="20" t="s">
        <v>1221</v>
      </c>
      <c r="E2451" s="29">
        <v>2.8</v>
      </c>
    </row>
    <row r="2452" spans="1:5" s="23" customFormat="1" ht="25.5">
      <c r="A2452" s="34" t="s">
        <v>3960</v>
      </c>
      <c r="B2452" s="20">
        <v>23620</v>
      </c>
      <c r="C2452" s="21" t="s">
        <v>119</v>
      </c>
      <c r="D2452" s="20" t="s">
        <v>1221</v>
      </c>
      <c r="E2452" s="29">
        <v>4.5</v>
      </c>
    </row>
    <row r="2453" spans="1:5" s="23" customFormat="1" ht="12.75">
      <c r="A2453" s="34" t="s">
        <v>3960</v>
      </c>
      <c r="B2453" s="20">
        <v>23630</v>
      </c>
      <c r="C2453" s="46" t="s">
        <v>120</v>
      </c>
      <c r="D2453" s="20" t="s">
        <v>1221</v>
      </c>
      <c r="E2453" s="29">
        <v>49.75</v>
      </c>
    </row>
    <row r="2454" spans="1:5" s="23" customFormat="1" ht="12.75">
      <c r="A2454" s="34" t="s">
        <v>3960</v>
      </c>
      <c r="B2454" s="20">
        <v>23655</v>
      </c>
      <c r="C2454" s="21" t="s">
        <v>121</v>
      </c>
      <c r="D2454" s="20" t="s">
        <v>1221</v>
      </c>
      <c r="E2454" s="29">
        <v>10.6</v>
      </c>
    </row>
    <row r="2455" spans="1:5" s="23" customFormat="1" ht="25.5">
      <c r="A2455" s="34" t="s">
        <v>3960</v>
      </c>
      <c r="B2455" s="20">
        <v>23665</v>
      </c>
      <c r="C2455" s="21" t="s">
        <v>122</v>
      </c>
      <c r="D2455" s="20" t="s">
        <v>1221</v>
      </c>
      <c r="E2455" s="29">
        <v>3.1</v>
      </c>
    </row>
    <row r="2456" spans="1:5" s="23" customFormat="1" ht="25.5">
      <c r="A2456" s="34" t="s">
        <v>3960</v>
      </c>
      <c r="B2456" s="20">
        <v>23710</v>
      </c>
      <c r="C2456" s="21" t="s">
        <v>123</v>
      </c>
      <c r="D2456" s="20" t="s">
        <v>1221</v>
      </c>
      <c r="E2456" s="29">
        <v>6.4</v>
      </c>
    </row>
    <row r="2457" spans="1:5" s="23" customFormat="1" ht="12.75">
      <c r="A2457" s="34" t="s">
        <v>3960</v>
      </c>
      <c r="B2457" s="20">
        <v>23720</v>
      </c>
      <c r="C2457" s="21" t="s">
        <v>124</v>
      </c>
      <c r="D2457" s="20" t="s">
        <v>1221</v>
      </c>
      <c r="E2457" s="29">
        <v>2.75</v>
      </c>
    </row>
    <row r="2458" spans="1:5" s="23" customFormat="1" ht="12.75">
      <c r="A2458" s="34" t="s">
        <v>3960</v>
      </c>
      <c r="B2458" s="20">
        <v>23730</v>
      </c>
      <c r="C2458" s="21" t="s">
        <v>125</v>
      </c>
      <c r="D2458" s="20" t="s">
        <v>1221</v>
      </c>
      <c r="E2458" s="29">
        <v>2.75</v>
      </c>
    </row>
    <row r="2459" spans="1:5" s="23" customFormat="1" ht="25.5">
      <c r="A2459" s="34" t="s">
        <v>3960</v>
      </c>
      <c r="B2459" s="20">
        <v>23745</v>
      </c>
      <c r="C2459" s="21" t="s">
        <v>126</v>
      </c>
      <c r="D2459" s="20" t="s">
        <v>1221</v>
      </c>
      <c r="E2459" s="29">
        <v>5.1</v>
      </c>
    </row>
    <row r="2460" spans="1:5" s="23" customFormat="1" ht="25.5">
      <c r="A2460" s="34" t="s">
        <v>3960</v>
      </c>
      <c r="B2460" s="20">
        <v>23755</v>
      </c>
      <c r="C2460" s="21" t="s">
        <v>127</v>
      </c>
      <c r="D2460" s="20" t="s">
        <v>1221</v>
      </c>
      <c r="E2460" s="29">
        <v>10</v>
      </c>
    </row>
    <row r="2461" spans="1:5" s="23" customFormat="1" ht="25.5">
      <c r="A2461" s="34" t="s">
        <v>3960</v>
      </c>
      <c r="B2461" s="20">
        <v>23765</v>
      </c>
      <c r="C2461" s="21" t="s">
        <v>128</v>
      </c>
      <c r="D2461" s="20" t="s">
        <v>1221</v>
      </c>
      <c r="E2461" s="29">
        <v>5.5</v>
      </c>
    </row>
    <row r="2462" spans="1:5" s="23" customFormat="1" ht="12.75">
      <c r="A2462" s="34" t="s">
        <v>3960</v>
      </c>
      <c r="B2462" s="20">
        <v>23770</v>
      </c>
      <c r="C2462" s="21" t="s">
        <v>129</v>
      </c>
      <c r="D2462" s="20" t="s">
        <v>1221</v>
      </c>
      <c r="E2462" s="29">
        <v>2.2</v>
      </c>
    </row>
    <row r="2463" spans="1:5" s="23" customFormat="1" ht="12.75">
      <c r="A2463" s="34" t="s">
        <v>3960</v>
      </c>
      <c r="B2463" s="20">
        <v>23780</v>
      </c>
      <c r="C2463" s="21" t="s">
        <v>130</v>
      </c>
      <c r="D2463" s="20" t="s">
        <v>1221</v>
      </c>
      <c r="E2463" s="29">
        <v>4.7</v>
      </c>
    </row>
    <row r="2464" spans="1:5" s="23" customFormat="1" ht="25.5">
      <c r="A2464" s="34" t="s">
        <v>3960</v>
      </c>
      <c r="B2464" s="20">
        <v>23790</v>
      </c>
      <c r="C2464" s="46" t="s">
        <v>131</v>
      </c>
      <c r="D2464" s="20" t="s">
        <v>1221</v>
      </c>
      <c r="E2464" s="29">
        <v>5.9</v>
      </c>
    </row>
    <row r="2465" spans="1:5" s="23" customFormat="1" ht="12.75">
      <c r="A2465" s="34" t="s">
        <v>3960</v>
      </c>
      <c r="B2465" s="20">
        <v>23795</v>
      </c>
      <c r="C2465" s="21" t="s">
        <v>132</v>
      </c>
      <c r="D2465" s="20" t="s">
        <v>1221</v>
      </c>
      <c r="E2465" s="29">
        <v>2.6</v>
      </c>
    </row>
    <row r="2466" spans="1:5" s="23" customFormat="1" ht="12.75">
      <c r="A2466" s="34" t="s">
        <v>3960</v>
      </c>
      <c r="B2466" s="20">
        <v>23800</v>
      </c>
      <c r="C2466" s="46" t="s">
        <v>133</v>
      </c>
      <c r="D2466" s="20" t="s">
        <v>1221</v>
      </c>
      <c r="E2466" s="29">
        <v>3.2</v>
      </c>
    </row>
    <row r="2467" spans="1:5" s="26" customFormat="1" ht="12.75">
      <c r="A2467" s="36"/>
      <c r="B2467" s="75" t="s">
        <v>1225</v>
      </c>
      <c r="C2467" s="76"/>
      <c r="D2467" s="77"/>
      <c r="E2467" s="27">
        <f>SUM(E2444:E2466)</f>
        <v>185.89999999999998</v>
      </c>
    </row>
    <row r="2468" spans="1:5" s="23" customFormat="1" ht="25.5">
      <c r="A2468" s="34" t="s">
        <v>3960</v>
      </c>
      <c r="B2468" s="20">
        <v>25280</v>
      </c>
      <c r="C2468" s="47" t="s">
        <v>134</v>
      </c>
      <c r="D2468" s="20" t="s">
        <v>1123</v>
      </c>
      <c r="E2468" s="29">
        <v>12.2</v>
      </c>
    </row>
    <row r="2469" spans="1:5" s="23" customFormat="1" ht="12.75">
      <c r="A2469" s="34" t="s">
        <v>3960</v>
      </c>
      <c r="B2469" s="20">
        <v>25350</v>
      </c>
      <c r="C2469" s="21" t="s">
        <v>135</v>
      </c>
      <c r="D2469" s="20" t="s">
        <v>1123</v>
      </c>
      <c r="E2469" s="29">
        <v>5.9</v>
      </c>
    </row>
    <row r="2470" spans="1:5" s="23" customFormat="1" ht="12.75">
      <c r="A2470" s="34" t="s">
        <v>3960</v>
      </c>
      <c r="B2470" s="20">
        <v>25400</v>
      </c>
      <c r="C2470" s="21" t="s">
        <v>136</v>
      </c>
      <c r="D2470" s="20" t="s">
        <v>1123</v>
      </c>
      <c r="E2470" s="29">
        <v>2.5</v>
      </c>
    </row>
    <row r="2471" spans="1:5" s="23" customFormat="1" ht="12.75">
      <c r="A2471" s="34" t="s">
        <v>3960</v>
      </c>
      <c r="B2471" s="20">
        <v>25450</v>
      </c>
      <c r="C2471" s="21" t="s">
        <v>137</v>
      </c>
      <c r="D2471" s="20" t="s">
        <v>1123</v>
      </c>
      <c r="E2471" s="29">
        <v>5.5</v>
      </c>
    </row>
    <row r="2472" spans="1:5" s="23" customFormat="1" ht="12.75">
      <c r="A2472" s="34" t="s">
        <v>3960</v>
      </c>
      <c r="B2472" s="20">
        <v>25480</v>
      </c>
      <c r="C2472" s="21" t="s">
        <v>138</v>
      </c>
      <c r="D2472" s="20" t="s">
        <v>1123</v>
      </c>
      <c r="E2472" s="29">
        <v>3.6</v>
      </c>
    </row>
    <row r="2473" spans="1:5" s="26" customFormat="1" ht="12.75">
      <c r="A2473" s="36"/>
      <c r="B2473" s="75" t="s">
        <v>1126</v>
      </c>
      <c r="C2473" s="76"/>
      <c r="D2473" s="77"/>
      <c r="E2473" s="27">
        <f>SUM(E2468:E2472)</f>
        <v>29.700000000000003</v>
      </c>
    </row>
    <row r="2474" spans="1:5" s="23" customFormat="1" ht="12.75">
      <c r="A2474" s="34" t="s">
        <v>3960</v>
      </c>
      <c r="B2474" s="20">
        <v>23170</v>
      </c>
      <c r="C2474" s="21" t="s">
        <v>139</v>
      </c>
      <c r="D2474" s="20" t="s">
        <v>140</v>
      </c>
      <c r="E2474" s="29">
        <v>11</v>
      </c>
    </row>
    <row r="2475" spans="1:5" s="23" customFormat="1" ht="25.5">
      <c r="A2475" s="34" t="s">
        <v>3960</v>
      </c>
      <c r="B2475" s="20">
        <v>23180</v>
      </c>
      <c r="C2475" s="21" t="s">
        <v>141</v>
      </c>
      <c r="D2475" s="20" t="s">
        <v>140</v>
      </c>
      <c r="E2475" s="29">
        <v>4.4</v>
      </c>
    </row>
    <row r="2476" spans="1:5" s="23" customFormat="1" ht="12.75">
      <c r="A2476" s="34" t="s">
        <v>3960</v>
      </c>
      <c r="B2476" s="20">
        <v>23190</v>
      </c>
      <c r="C2476" s="21" t="s">
        <v>142</v>
      </c>
      <c r="D2476" s="20" t="s">
        <v>140</v>
      </c>
      <c r="E2476" s="29">
        <v>3.15</v>
      </c>
    </row>
    <row r="2477" spans="1:5" s="23" customFormat="1" ht="25.5">
      <c r="A2477" s="34" t="s">
        <v>3960</v>
      </c>
      <c r="B2477" s="20">
        <v>23200</v>
      </c>
      <c r="C2477" s="21" t="s">
        <v>143</v>
      </c>
      <c r="D2477" s="20" t="s">
        <v>140</v>
      </c>
      <c r="E2477" s="29">
        <v>2.65</v>
      </c>
    </row>
    <row r="2478" spans="1:5" s="23" customFormat="1" ht="25.5">
      <c r="A2478" s="34" t="s">
        <v>3960</v>
      </c>
      <c r="B2478" s="20">
        <v>23210</v>
      </c>
      <c r="C2478" s="21" t="s">
        <v>144</v>
      </c>
      <c r="D2478" s="20" t="s">
        <v>140</v>
      </c>
      <c r="E2478" s="29">
        <v>7.25</v>
      </c>
    </row>
    <row r="2479" spans="1:5" s="23" customFormat="1" ht="12.75">
      <c r="A2479" s="34" t="s">
        <v>3960</v>
      </c>
      <c r="B2479" s="20">
        <v>23230</v>
      </c>
      <c r="C2479" s="21" t="s">
        <v>145</v>
      </c>
      <c r="D2479" s="20" t="s">
        <v>140</v>
      </c>
      <c r="E2479" s="29">
        <v>4.3</v>
      </c>
    </row>
    <row r="2480" spans="1:5" s="23" customFormat="1" ht="25.5">
      <c r="A2480" s="34" t="s">
        <v>3960</v>
      </c>
      <c r="B2480" s="20">
        <v>23240</v>
      </c>
      <c r="C2480" s="21" t="s">
        <v>146</v>
      </c>
      <c r="D2480" s="20" t="s">
        <v>140</v>
      </c>
      <c r="E2480" s="29">
        <v>2.6</v>
      </c>
    </row>
    <row r="2481" spans="1:5" s="23" customFormat="1" ht="25.5">
      <c r="A2481" s="34" t="s">
        <v>3960</v>
      </c>
      <c r="B2481" s="20">
        <v>23250</v>
      </c>
      <c r="C2481" s="46" t="s">
        <v>147</v>
      </c>
      <c r="D2481" s="20" t="s">
        <v>140</v>
      </c>
      <c r="E2481" s="29">
        <v>1.2</v>
      </c>
    </row>
    <row r="2482" spans="1:5" s="23" customFormat="1" ht="25.5">
      <c r="A2482" s="34" t="s">
        <v>3960</v>
      </c>
      <c r="B2482" s="20">
        <v>23265</v>
      </c>
      <c r="C2482" s="47" t="s">
        <v>148</v>
      </c>
      <c r="D2482" s="20" t="s">
        <v>140</v>
      </c>
      <c r="E2482" s="29">
        <v>25</v>
      </c>
    </row>
    <row r="2483" spans="1:5" s="23" customFormat="1" ht="12.75">
      <c r="A2483" s="34" t="s">
        <v>3960</v>
      </c>
      <c r="B2483" s="20">
        <v>23270</v>
      </c>
      <c r="C2483" s="21" t="s">
        <v>149</v>
      </c>
      <c r="D2483" s="20" t="s">
        <v>140</v>
      </c>
      <c r="E2483" s="29">
        <v>1</v>
      </c>
    </row>
    <row r="2484" spans="1:5" s="23" customFormat="1" ht="12.75">
      <c r="A2484" s="34" t="s">
        <v>3960</v>
      </c>
      <c r="B2484" s="20">
        <v>23310</v>
      </c>
      <c r="C2484" s="21" t="s">
        <v>150</v>
      </c>
      <c r="D2484" s="20" t="s">
        <v>140</v>
      </c>
      <c r="E2484" s="29">
        <v>2.2</v>
      </c>
    </row>
    <row r="2485" spans="1:5" s="23" customFormat="1" ht="12.75">
      <c r="A2485" s="34" t="s">
        <v>3960</v>
      </c>
      <c r="B2485" s="20">
        <v>23330</v>
      </c>
      <c r="C2485" s="21" t="s">
        <v>151</v>
      </c>
      <c r="D2485" s="20" t="s">
        <v>140</v>
      </c>
      <c r="E2485" s="29">
        <v>2.1</v>
      </c>
    </row>
    <row r="2486" spans="1:5" s="23" customFormat="1" ht="12.75">
      <c r="A2486" s="34" t="s">
        <v>3960</v>
      </c>
      <c r="B2486" s="20">
        <v>23340</v>
      </c>
      <c r="C2486" s="21" t="s">
        <v>152</v>
      </c>
      <c r="D2486" s="20" t="s">
        <v>140</v>
      </c>
      <c r="E2486" s="29">
        <v>1.75</v>
      </c>
    </row>
    <row r="2487" spans="1:5" s="23" customFormat="1" ht="12.75">
      <c r="A2487" s="34" t="s">
        <v>3960</v>
      </c>
      <c r="B2487" s="20">
        <v>23350</v>
      </c>
      <c r="C2487" s="21" t="s">
        <v>153</v>
      </c>
      <c r="D2487" s="20" t="s">
        <v>140</v>
      </c>
      <c r="E2487" s="29">
        <v>2.85</v>
      </c>
    </row>
    <row r="2488" spans="1:5" s="23" customFormat="1" ht="25.5">
      <c r="A2488" s="34" t="s">
        <v>3960</v>
      </c>
      <c r="B2488" s="20">
        <v>23370</v>
      </c>
      <c r="C2488" s="21" t="s">
        <v>154</v>
      </c>
      <c r="D2488" s="20" t="s">
        <v>140</v>
      </c>
      <c r="E2488" s="29">
        <v>4.5</v>
      </c>
    </row>
    <row r="2489" spans="1:5" s="23" customFormat="1" ht="12.75">
      <c r="A2489" s="34" t="s">
        <v>3960</v>
      </c>
      <c r="B2489" s="20">
        <v>23390</v>
      </c>
      <c r="C2489" s="21" t="s">
        <v>155</v>
      </c>
      <c r="D2489" s="20" t="s">
        <v>140</v>
      </c>
      <c r="E2489" s="29">
        <v>3.1</v>
      </c>
    </row>
    <row r="2490" spans="1:5" s="23" customFormat="1" ht="25.5">
      <c r="A2490" s="34" t="s">
        <v>3960</v>
      </c>
      <c r="B2490" s="37">
        <v>23410</v>
      </c>
      <c r="C2490" s="19" t="s">
        <v>156</v>
      </c>
      <c r="D2490" s="37" t="s">
        <v>140</v>
      </c>
      <c r="E2490" s="31">
        <v>3.5</v>
      </c>
    </row>
    <row r="2491" spans="1:5" s="23" customFormat="1" ht="25.5">
      <c r="A2491" s="34" t="s">
        <v>3960</v>
      </c>
      <c r="B2491" s="37">
        <v>23440</v>
      </c>
      <c r="C2491" s="48" t="s">
        <v>2497</v>
      </c>
      <c r="D2491" s="37" t="s">
        <v>140</v>
      </c>
      <c r="E2491" s="31">
        <v>6.5</v>
      </c>
    </row>
    <row r="2492" spans="1:5" s="23" customFormat="1" ht="25.5">
      <c r="A2492" s="34" t="s">
        <v>3960</v>
      </c>
      <c r="B2492" s="37">
        <v>23480</v>
      </c>
      <c r="C2492" s="19" t="s">
        <v>2498</v>
      </c>
      <c r="D2492" s="37" t="s">
        <v>140</v>
      </c>
      <c r="E2492" s="31">
        <v>3.15</v>
      </c>
    </row>
    <row r="2493" spans="1:5" s="26" customFormat="1" ht="12.75">
      <c r="A2493" s="36"/>
      <c r="B2493" s="75" t="s">
        <v>2499</v>
      </c>
      <c r="C2493" s="76"/>
      <c r="D2493" s="77"/>
      <c r="E2493" s="27">
        <f>SUM(E2474:E2492)</f>
        <v>92.19999999999999</v>
      </c>
    </row>
    <row r="2494" spans="1:5" s="23" customFormat="1" ht="25.5">
      <c r="A2494" s="34" t="s">
        <v>3960</v>
      </c>
      <c r="B2494" s="20">
        <v>21860</v>
      </c>
      <c r="C2494" s="45" t="s">
        <v>2500</v>
      </c>
      <c r="D2494" s="20" t="s">
        <v>2501</v>
      </c>
      <c r="E2494" s="29">
        <v>56.1</v>
      </c>
    </row>
    <row r="2495" spans="1:5" s="23" customFormat="1" ht="25.5">
      <c r="A2495" s="34" t="s">
        <v>3960</v>
      </c>
      <c r="B2495" s="20">
        <v>21870</v>
      </c>
      <c r="C2495" s="21" t="s">
        <v>2502</v>
      </c>
      <c r="D2495" s="20" t="s">
        <v>2501</v>
      </c>
      <c r="E2495" s="29">
        <v>8.3</v>
      </c>
    </row>
    <row r="2496" spans="1:5" s="23" customFormat="1" ht="25.5">
      <c r="A2496" s="34" t="s">
        <v>3960</v>
      </c>
      <c r="B2496" s="20">
        <v>21890</v>
      </c>
      <c r="C2496" s="21" t="s">
        <v>2503</v>
      </c>
      <c r="D2496" s="20" t="s">
        <v>2501</v>
      </c>
      <c r="E2496" s="29">
        <v>5.2</v>
      </c>
    </row>
    <row r="2497" spans="1:5" s="23" customFormat="1" ht="25.5">
      <c r="A2497" s="34" t="s">
        <v>3960</v>
      </c>
      <c r="B2497" s="20">
        <v>21930</v>
      </c>
      <c r="C2497" s="21" t="s">
        <v>2504</v>
      </c>
      <c r="D2497" s="20" t="s">
        <v>2501</v>
      </c>
      <c r="E2497" s="29">
        <v>14</v>
      </c>
    </row>
    <row r="2498" spans="1:5" s="23" customFormat="1" ht="12.75">
      <c r="A2498" s="34" t="s">
        <v>3960</v>
      </c>
      <c r="B2498" s="20">
        <v>21940</v>
      </c>
      <c r="C2498" s="21" t="s">
        <v>2505</v>
      </c>
      <c r="D2498" s="20" t="s">
        <v>2501</v>
      </c>
      <c r="E2498" s="29">
        <v>2</v>
      </c>
    </row>
    <row r="2499" spans="1:5" s="23" customFormat="1" ht="12.75">
      <c r="A2499" s="34" t="s">
        <v>3960</v>
      </c>
      <c r="B2499" s="20">
        <v>21950</v>
      </c>
      <c r="C2499" s="21" t="s">
        <v>2506</v>
      </c>
      <c r="D2499" s="20" t="s">
        <v>2501</v>
      </c>
      <c r="E2499" s="29">
        <v>16.9</v>
      </c>
    </row>
    <row r="2500" spans="1:5" s="23" customFormat="1" ht="12.75">
      <c r="A2500" s="34" t="s">
        <v>3960</v>
      </c>
      <c r="B2500" s="20">
        <v>21960</v>
      </c>
      <c r="C2500" s="21" t="s">
        <v>2507</v>
      </c>
      <c r="D2500" s="20" t="s">
        <v>2501</v>
      </c>
      <c r="E2500" s="29">
        <v>10.75</v>
      </c>
    </row>
    <row r="2501" spans="1:5" s="23" customFormat="1" ht="12.75">
      <c r="A2501" s="34" t="s">
        <v>3960</v>
      </c>
      <c r="B2501" s="20">
        <v>21980</v>
      </c>
      <c r="C2501" s="21" t="s">
        <v>2508</v>
      </c>
      <c r="D2501" s="20" t="s">
        <v>2501</v>
      </c>
      <c r="E2501" s="29">
        <v>6.5</v>
      </c>
    </row>
    <row r="2502" spans="1:5" s="23" customFormat="1" ht="25.5">
      <c r="A2502" s="34" t="s">
        <v>3960</v>
      </c>
      <c r="B2502" s="20">
        <v>22000</v>
      </c>
      <c r="C2502" s="21" t="s">
        <v>2509</v>
      </c>
      <c r="D2502" s="20" t="s">
        <v>2501</v>
      </c>
      <c r="E2502" s="29">
        <v>13.3</v>
      </c>
    </row>
    <row r="2503" spans="1:5" s="23" customFormat="1" ht="25.5">
      <c r="A2503" s="34" t="s">
        <v>3960</v>
      </c>
      <c r="B2503" s="20">
        <v>22010</v>
      </c>
      <c r="C2503" s="21" t="s">
        <v>2510</v>
      </c>
      <c r="D2503" s="20" t="s">
        <v>2501</v>
      </c>
      <c r="E2503" s="29">
        <v>12</v>
      </c>
    </row>
    <row r="2504" spans="1:5" s="26" customFormat="1" ht="12.75">
      <c r="A2504" s="36"/>
      <c r="B2504" s="75" t="s">
        <v>2511</v>
      </c>
      <c r="C2504" s="76"/>
      <c r="D2504" s="77"/>
      <c r="E2504" s="27">
        <f>SUM(E2494:E2503)</f>
        <v>145.05</v>
      </c>
    </row>
    <row r="2505" spans="1:5" s="23" customFormat="1" ht="25.5">
      <c r="A2505" s="34" t="s">
        <v>3960</v>
      </c>
      <c r="B2505" s="20">
        <v>24960</v>
      </c>
      <c r="C2505" s="21" t="s">
        <v>2512</v>
      </c>
      <c r="D2505" s="20" t="s">
        <v>2513</v>
      </c>
      <c r="E2505" s="29">
        <v>30</v>
      </c>
    </row>
    <row r="2506" spans="1:5" s="23" customFormat="1" ht="12.75">
      <c r="A2506" s="34" t="s">
        <v>3960</v>
      </c>
      <c r="B2506" s="20">
        <v>24980</v>
      </c>
      <c r="C2506" s="21" t="s">
        <v>2514</v>
      </c>
      <c r="D2506" s="20" t="s">
        <v>2513</v>
      </c>
      <c r="E2506" s="29">
        <v>11.2</v>
      </c>
    </row>
    <row r="2507" spans="1:5" s="23" customFormat="1" ht="12.75">
      <c r="A2507" s="34" t="s">
        <v>3960</v>
      </c>
      <c r="B2507" s="20">
        <v>25000</v>
      </c>
      <c r="C2507" s="21" t="s">
        <v>2515</v>
      </c>
      <c r="D2507" s="20" t="s">
        <v>2513</v>
      </c>
      <c r="E2507" s="29">
        <v>9.5</v>
      </c>
    </row>
    <row r="2508" spans="1:5" s="23" customFormat="1" ht="25.5">
      <c r="A2508" s="34" t="s">
        <v>3960</v>
      </c>
      <c r="B2508" s="20">
        <v>25010</v>
      </c>
      <c r="C2508" s="21" t="s">
        <v>2516</v>
      </c>
      <c r="D2508" s="20" t="s">
        <v>2513</v>
      </c>
      <c r="E2508" s="29">
        <v>6.9</v>
      </c>
    </row>
    <row r="2509" spans="1:5" s="23" customFormat="1" ht="25.5">
      <c r="A2509" s="34" t="s">
        <v>3960</v>
      </c>
      <c r="B2509" s="20">
        <v>25020</v>
      </c>
      <c r="C2509" s="21" t="s">
        <v>2517</v>
      </c>
      <c r="D2509" s="20" t="s">
        <v>2513</v>
      </c>
      <c r="E2509" s="29">
        <v>6.3</v>
      </c>
    </row>
    <row r="2510" spans="1:5" s="23" customFormat="1" ht="12.75">
      <c r="A2510" s="34" t="s">
        <v>3960</v>
      </c>
      <c r="B2510" s="20">
        <v>25030</v>
      </c>
      <c r="C2510" s="21" t="s">
        <v>2518</v>
      </c>
      <c r="D2510" s="20" t="s">
        <v>2513</v>
      </c>
      <c r="E2510" s="29">
        <v>8.7</v>
      </c>
    </row>
    <row r="2511" spans="1:5" s="23" customFormat="1" ht="25.5">
      <c r="A2511" s="34" t="s">
        <v>3960</v>
      </c>
      <c r="B2511" s="20">
        <v>25040</v>
      </c>
      <c r="C2511" s="21" t="s">
        <v>2519</v>
      </c>
      <c r="D2511" s="20" t="s">
        <v>2513</v>
      </c>
      <c r="E2511" s="29">
        <v>17.2</v>
      </c>
    </row>
    <row r="2512" spans="1:5" s="23" customFormat="1" ht="12.75">
      <c r="A2512" s="34" t="s">
        <v>3960</v>
      </c>
      <c r="B2512" s="20">
        <v>25050</v>
      </c>
      <c r="C2512" s="21" t="s">
        <v>2520</v>
      </c>
      <c r="D2512" s="20" t="s">
        <v>2513</v>
      </c>
      <c r="E2512" s="29">
        <v>3.3</v>
      </c>
    </row>
    <row r="2513" spans="1:5" s="23" customFormat="1" ht="12.75">
      <c r="A2513" s="34" t="s">
        <v>3960</v>
      </c>
      <c r="B2513" s="20">
        <v>25060</v>
      </c>
      <c r="C2513" s="21" t="s">
        <v>2521</v>
      </c>
      <c r="D2513" s="20" t="s">
        <v>2513</v>
      </c>
      <c r="E2513" s="29">
        <v>22.8</v>
      </c>
    </row>
    <row r="2514" spans="1:5" s="23" customFormat="1" ht="25.5">
      <c r="A2514" s="34" t="s">
        <v>3960</v>
      </c>
      <c r="B2514" s="20">
        <v>25070</v>
      </c>
      <c r="C2514" s="21" t="s">
        <v>2522</v>
      </c>
      <c r="D2514" s="20" t="s">
        <v>2513</v>
      </c>
      <c r="E2514" s="29">
        <v>44.2</v>
      </c>
    </row>
    <row r="2515" spans="1:5" s="23" customFormat="1" ht="25.5">
      <c r="A2515" s="34" t="s">
        <v>3960</v>
      </c>
      <c r="B2515" s="20">
        <v>25090</v>
      </c>
      <c r="C2515" s="21" t="s">
        <v>2523</v>
      </c>
      <c r="D2515" s="20" t="s">
        <v>2513</v>
      </c>
      <c r="E2515" s="29">
        <v>15.51</v>
      </c>
    </row>
    <row r="2516" spans="1:5" s="23" customFormat="1" ht="25.5">
      <c r="A2516" s="34" t="s">
        <v>3960</v>
      </c>
      <c r="B2516" s="20">
        <v>25120</v>
      </c>
      <c r="C2516" s="47" t="s">
        <v>2524</v>
      </c>
      <c r="D2516" s="20" t="s">
        <v>2513</v>
      </c>
      <c r="E2516" s="29">
        <v>58.5</v>
      </c>
    </row>
    <row r="2517" spans="1:5" s="23" customFormat="1" ht="25.5">
      <c r="A2517" s="34" t="s">
        <v>3960</v>
      </c>
      <c r="B2517" s="20">
        <v>25150</v>
      </c>
      <c r="C2517" s="21" t="s">
        <v>2525</v>
      </c>
      <c r="D2517" s="20" t="s">
        <v>2513</v>
      </c>
      <c r="E2517" s="29">
        <v>18.7</v>
      </c>
    </row>
    <row r="2518" spans="1:5" s="26" customFormat="1" ht="12.75">
      <c r="A2518" s="36"/>
      <c r="B2518" s="75" t="s">
        <v>2526</v>
      </c>
      <c r="C2518" s="76"/>
      <c r="D2518" s="77"/>
      <c r="E2518" s="27">
        <f>SUM(E2505:E2517)</f>
        <v>252.80999999999997</v>
      </c>
    </row>
    <row r="2519" spans="1:5" s="23" customFormat="1" ht="25.5">
      <c r="A2519" s="34" t="s">
        <v>3960</v>
      </c>
      <c r="B2519" s="20">
        <v>22180</v>
      </c>
      <c r="C2519" s="21" t="s">
        <v>2527</v>
      </c>
      <c r="D2519" s="20" t="s">
        <v>2528</v>
      </c>
      <c r="E2519" s="29">
        <v>20.6</v>
      </c>
    </row>
    <row r="2520" spans="1:5" s="23" customFormat="1" ht="12.75">
      <c r="A2520" s="34" t="s">
        <v>3960</v>
      </c>
      <c r="B2520" s="20">
        <v>22200</v>
      </c>
      <c r="C2520" s="21" t="s">
        <v>2529</v>
      </c>
      <c r="D2520" s="20" t="s">
        <v>2528</v>
      </c>
      <c r="E2520" s="29">
        <v>9</v>
      </c>
    </row>
    <row r="2521" spans="1:5" s="23" customFormat="1" ht="12.75">
      <c r="A2521" s="34" t="s">
        <v>3960</v>
      </c>
      <c r="B2521" s="20">
        <v>22210</v>
      </c>
      <c r="C2521" s="21" t="s">
        <v>2530</v>
      </c>
      <c r="D2521" s="20" t="s">
        <v>2528</v>
      </c>
      <c r="E2521" s="29">
        <v>23.3</v>
      </c>
    </row>
    <row r="2522" spans="1:5" s="23" customFormat="1" ht="12.75">
      <c r="A2522" s="34" t="s">
        <v>3960</v>
      </c>
      <c r="B2522" s="20">
        <v>22260</v>
      </c>
      <c r="C2522" s="21" t="s">
        <v>2531</v>
      </c>
      <c r="D2522" s="20" t="s">
        <v>2528</v>
      </c>
      <c r="E2522" s="29">
        <v>5.1</v>
      </c>
    </row>
    <row r="2523" spans="1:5" s="23" customFormat="1" ht="25.5">
      <c r="A2523" s="34" t="s">
        <v>3960</v>
      </c>
      <c r="B2523" s="20">
        <v>22270</v>
      </c>
      <c r="C2523" s="21" t="s">
        <v>2532</v>
      </c>
      <c r="D2523" s="20" t="s">
        <v>2528</v>
      </c>
      <c r="E2523" s="29">
        <v>3.4</v>
      </c>
    </row>
    <row r="2524" spans="1:5" s="23" customFormat="1" ht="12.75">
      <c r="A2524" s="34" t="s">
        <v>3960</v>
      </c>
      <c r="B2524" s="20">
        <v>22280</v>
      </c>
      <c r="C2524" s="21" t="s">
        <v>2533</v>
      </c>
      <c r="D2524" s="20" t="s">
        <v>2528</v>
      </c>
      <c r="E2524" s="29">
        <v>5</v>
      </c>
    </row>
    <row r="2525" spans="1:5" s="23" customFormat="1" ht="25.5">
      <c r="A2525" s="34" t="s">
        <v>3960</v>
      </c>
      <c r="B2525" s="20">
        <v>22300</v>
      </c>
      <c r="C2525" s="21" t="s">
        <v>2534</v>
      </c>
      <c r="D2525" s="20" t="s">
        <v>2528</v>
      </c>
      <c r="E2525" s="29">
        <v>42.1</v>
      </c>
    </row>
    <row r="2526" spans="1:10" s="26" customFormat="1" ht="12.75">
      <c r="A2526" s="36"/>
      <c r="B2526" s="75" t="s">
        <v>2535</v>
      </c>
      <c r="C2526" s="76"/>
      <c r="D2526" s="77"/>
      <c r="E2526" s="27">
        <f>SUM(E2519:E2525)</f>
        <v>108.5</v>
      </c>
      <c r="F2526" s="18"/>
      <c r="G2526" s="18"/>
      <c r="H2526" s="18"/>
      <c r="I2526" s="18"/>
      <c r="J2526" s="18"/>
    </row>
    <row r="2527" spans="1:5" s="23" customFormat="1" ht="25.5">
      <c r="A2527" s="34" t="s">
        <v>3960</v>
      </c>
      <c r="B2527" s="20">
        <v>21450</v>
      </c>
      <c r="C2527" s="21" t="s">
        <v>2536</v>
      </c>
      <c r="D2527" s="20" t="s">
        <v>2808</v>
      </c>
      <c r="E2527" s="29">
        <v>8</v>
      </c>
    </row>
    <row r="2528" spans="1:5" s="23" customFormat="1" ht="25.5">
      <c r="A2528" s="34" t="s">
        <v>3960</v>
      </c>
      <c r="B2528" s="20">
        <v>21480</v>
      </c>
      <c r="C2528" s="21" t="s">
        <v>2537</v>
      </c>
      <c r="D2528" s="20" t="s">
        <v>2538</v>
      </c>
      <c r="E2528" s="29">
        <v>7.3</v>
      </c>
    </row>
    <row r="2529" spans="1:5" s="23" customFormat="1" ht="25.5">
      <c r="A2529" s="34" t="s">
        <v>3960</v>
      </c>
      <c r="B2529" s="20">
        <v>21520</v>
      </c>
      <c r="C2529" s="21" t="s">
        <v>2539</v>
      </c>
      <c r="D2529" s="20" t="s">
        <v>2808</v>
      </c>
      <c r="E2529" s="29">
        <v>11.1</v>
      </c>
    </row>
    <row r="2530" spans="1:5" s="26" customFormat="1" ht="12.75">
      <c r="A2530" s="36"/>
      <c r="B2530" s="75" t="s">
        <v>2820</v>
      </c>
      <c r="C2530" s="76"/>
      <c r="D2530" s="77"/>
      <c r="E2530" s="27">
        <f>SUM(E2527:E2529)</f>
        <v>26.4</v>
      </c>
    </row>
    <row r="2531" spans="1:5" s="23" customFormat="1" ht="12.75">
      <c r="A2531" s="34" t="s">
        <v>3960</v>
      </c>
      <c r="B2531" s="20">
        <v>26250</v>
      </c>
      <c r="C2531" s="21" t="s">
        <v>2540</v>
      </c>
      <c r="D2531" s="42" t="s">
        <v>2541</v>
      </c>
      <c r="E2531" s="29">
        <v>12.2</v>
      </c>
    </row>
    <row r="2532" spans="1:5" s="23" customFormat="1" ht="12.75">
      <c r="A2532" s="34" t="s">
        <v>3960</v>
      </c>
      <c r="B2532" s="20">
        <v>26260</v>
      </c>
      <c r="C2532" s="21" t="s">
        <v>2542</v>
      </c>
      <c r="D2532" s="42" t="s">
        <v>2541</v>
      </c>
      <c r="E2532" s="29">
        <v>5.6</v>
      </c>
    </row>
    <row r="2533" spans="1:5" s="23" customFormat="1" ht="12.75">
      <c r="A2533" s="34" t="s">
        <v>3960</v>
      </c>
      <c r="B2533" s="20">
        <v>26270</v>
      </c>
      <c r="C2533" s="21" t="s">
        <v>2543</v>
      </c>
      <c r="D2533" s="42" t="s">
        <v>2541</v>
      </c>
      <c r="E2533" s="29">
        <v>5.5</v>
      </c>
    </row>
    <row r="2534" spans="1:5" s="23" customFormat="1" ht="25.5">
      <c r="A2534" s="34" t="s">
        <v>3960</v>
      </c>
      <c r="B2534" s="20">
        <v>26280</v>
      </c>
      <c r="C2534" s="21" t="s">
        <v>2544</v>
      </c>
      <c r="D2534" s="42" t="s">
        <v>2541</v>
      </c>
      <c r="E2534" s="29">
        <v>2.45</v>
      </c>
    </row>
    <row r="2535" spans="1:5" s="23" customFormat="1" ht="12.75">
      <c r="A2535" s="34" t="s">
        <v>3960</v>
      </c>
      <c r="B2535" s="20">
        <v>26290</v>
      </c>
      <c r="C2535" s="21" t="s">
        <v>2545</v>
      </c>
      <c r="D2535" s="42" t="s">
        <v>2541</v>
      </c>
      <c r="E2535" s="29">
        <v>3.8</v>
      </c>
    </row>
    <row r="2536" spans="1:5" s="23" customFormat="1" ht="12.75">
      <c r="A2536" s="34" t="s">
        <v>3960</v>
      </c>
      <c r="B2536" s="20">
        <v>26300</v>
      </c>
      <c r="C2536" s="46" t="s">
        <v>2546</v>
      </c>
      <c r="D2536" s="42" t="s">
        <v>2541</v>
      </c>
      <c r="E2536" s="29">
        <v>5.3</v>
      </c>
    </row>
    <row r="2537" spans="1:5" s="23" customFormat="1" ht="25.5">
      <c r="A2537" s="34" t="s">
        <v>3960</v>
      </c>
      <c r="B2537" s="20">
        <v>26310</v>
      </c>
      <c r="C2537" s="21" t="s">
        <v>2547</v>
      </c>
      <c r="D2537" s="42" t="s">
        <v>2541</v>
      </c>
      <c r="E2537" s="29">
        <v>12</v>
      </c>
    </row>
    <row r="2538" spans="1:5" s="23" customFormat="1" ht="25.5">
      <c r="A2538" s="34" t="s">
        <v>3960</v>
      </c>
      <c r="B2538" s="20">
        <v>26320</v>
      </c>
      <c r="C2538" s="21" t="s">
        <v>2548</v>
      </c>
      <c r="D2538" s="42" t="s">
        <v>2541</v>
      </c>
      <c r="E2538" s="29">
        <v>2.4</v>
      </c>
    </row>
    <row r="2539" spans="1:5" s="23" customFormat="1" ht="25.5">
      <c r="A2539" s="34" t="s">
        <v>3960</v>
      </c>
      <c r="B2539" s="20">
        <v>26330</v>
      </c>
      <c r="C2539" s="21" t="s">
        <v>2549</v>
      </c>
      <c r="D2539" s="42" t="s">
        <v>2541</v>
      </c>
      <c r="E2539" s="29">
        <v>4.4</v>
      </c>
    </row>
    <row r="2540" spans="1:5" s="23" customFormat="1" ht="25.5">
      <c r="A2540" s="34" t="s">
        <v>3960</v>
      </c>
      <c r="B2540" s="20">
        <v>26340</v>
      </c>
      <c r="C2540" s="21" t="s">
        <v>2550</v>
      </c>
      <c r="D2540" s="42" t="s">
        <v>2541</v>
      </c>
      <c r="E2540" s="29">
        <v>9</v>
      </c>
    </row>
    <row r="2541" spans="1:5" s="23" customFormat="1" ht="12.75">
      <c r="A2541" s="34" t="s">
        <v>3960</v>
      </c>
      <c r="B2541" s="20">
        <v>26350</v>
      </c>
      <c r="C2541" s="21" t="s">
        <v>2692</v>
      </c>
      <c r="D2541" s="42" t="s">
        <v>2541</v>
      </c>
      <c r="E2541" s="29">
        <v>5.6</v>
      </c>
    </row>
    <row r="2542" spans="1:5" s="26" customFormat="1" ht="12.75">
      <c r="A2542" s="36"/>
      <c r="B2542" s="75" t="s">
        <v>2693</v>
      </c>
      <c r="C2542" s="76"/>
      <c r="D2542" s="77"/>
      <c r="E2542" s="27">
        <f>SUM(E2531:E2541)</f>
        <v>68.24999999999999</v>
      </c>
    </row>
    <row r="2543" spans="1:5" s="23" customFormat="1" ht="25.5">
      <c r="A2543" s="34" t="s">
        <v>3960</v>
      </c>
      <c r="B2543" s="20">
        <v>24800</v>
      </c>
      <c r="C2543" s="21" t="s">
        <v>2694</v>
      </c>
      <c r="D2543" s="20" t="s">
        <v>2695</v>
      </c>
      <c r="E2543" s="29">
        <v>14</v>
      </c>
    </row>
    <row r="2544" spans="1:5" s="26" customFormat="1" ht="12.75">
      <c r="A2544" s="36"/>
      <c r="B2544" s="75" t="s">
        <v>1233</v>
      </c>
      <c r="C2544" s="76"/>
      <c r="D2544" s="77"/>
      <c r="E2544" s="27">
        <f>SUM(E2543)</f>
        <v>14</v>
      </c>
    </row>
    <row r="2545" spans="1:5" s="23" customFormat="1" ht="25.5">
      <c r="A2545" s="34" t="s">
        <v>3960</v>
      </c>
      <c r="B2545" s="20">
        <v>22360</v>
      </c>
      <c r="C2545" s="21" t="s">
        <v>2696</v>
      </c>
      <c r="D2545" s="20" t="s">
        <v>2697</v>
      </c>
      <c r="E2545" s="29">
        <v>11</v>
      </c>
    </row>
    <row r="2546" spans="1:5" s="23" customFormat="1" ht="25.5">
      <c r="A2546" s="34" t="s">
        <v>3960</v>
      </c>
      <c r="B2546" s="20">
        <v>22370</v>
      </c>
      <c r="C2546" s="21" t="s">
        <v>2698</v>
      </c>
      <c r="D2546" s="20" t="s">
        <v>2697</v>
      </c>
      <c r="E2546" s="29">
        <v>2</v>
      </c>
    </row>
    <row r="2547" spans="1:5" s="23" customFormat="1" ht="25.5">
      <c r="A2547" s="34" t="s">
        <v>3960</v>
      </c>
      <c r="B2547" s="20">
        <v>22500</v>
      </c>
      <c r="C2547" s="21" t="s">
        <v>2699</v>
      </c>
      <c r="D2547" s="20" t="s">
        <v>2697</v>
      </c>
      <c r="E2547" s="29">
        <v>24</v>
      </c>
    </row>
    <row r="2548" spans="1:5" s="23" customFormat="1" ht="25.5">
      <c r="A2548" s="34" t="s">
        <v>3960</v>
      </c>
      <c r="B2548" s="20">
        <v>22550</v>
      </c>
      <c r="C2548" s="21" t="s">
        <v>2700</v>
      </c>
      <c r="D2548" s="20" t="s">
        <v>2697</v>
      </c>
      <c r="E2548" s="29">
        <v>8.95</v>
      </c>
    </row>
    <row r="2549" spans="1:5" s="23" customFormat="1" ht="25.5">
      <c r="A2549" s="34" t="s">
        <v>3960</v>
      </c>
      <c r="B2549" s="20">
        <v>22560</v>
      </c>
      <c r="C2549" s="21" t="s">
        <v>2701</v>
      </c>
      <c r="D2549" s="20" t="s">
        <v>2697</v>
      </c>
      <c r="E2549" s="29">
        <v>2.3</v>
      </c>
    </row>
    <row r="2550" spans="1:5" s="23" customFormat="1" ht="25.5">
      <c r="A2550" s="34" t="s">
        <v>3960</v>
      </c>
      <c r="B2550" s="20">
        <v>22580</v>
      </c>
      <c r="C2550" s="21" t="s">
        <v>3449</v>
      </c>
      <c r="D2550" s="20" t="s">
        <v>2697</v>
      </c>
      <c r="E2550" s="29">
        <v>15.4</v>
      </c>
    </row>
    <row r="2551" spans="1:5" s="23" customFormat="1" ht="25.5">
      <c r="A2551" s="34" t="s">
        <v>3960</v>
      </c>
      <c r="B2551" s="20">
        <v>22590</v>
      </c>
      <c r="C2551" s="21" t="s">
        <v>3450</v>
      </c>
      <c r="D2551" s="20" t="s">
        <v>2697</v>
      </c>
      <c r="E2551" s="29">
        <v>6.1</v>
      </c>
    </row>
    <row r="2552" spans="1:5" s="23" customFormat="1" ht="25.5">
      <c r="A2552" s="34" t="s">
        <v>3960</v>
      </c>
      <c r="B2552" s="20">
        <v>22595</v>
      </c>
      <c r="C2552" s="21" t="s">
        <v>3451</v>
      </c>
      <c r="D2552" s="20" t="s">
        <v>2697</v>
      </c>
      <c r="E2552" s="29">
        <v>5.9</v>
      </c>
    </row>
    <row r="2553" spans="1:5" s="23" customFormat="1" ht="25.5">
      <c r="A2553" s="34" t="s">
        <v>3960</v>
      </c>
      <c r="B2553" s="20">
        <v>22600</v>
      </c>
      <c r="C2553" s="21" t="s">
        <v>3452</v>
      </c>
      <c r="D2553" s="20" t="s">
        <v>2697</v>
      </c>
      <c r="E2553" s="29">
        <v>8.3</v>
      </c>
    </row>
    <row r="2554" spans="1:5" s="23" customFormat="1" ht="25.5">
      <c r="A2554" s="34" t="s">
        <v>3960</v>
      </c>
      <c r="B2554" s="20">
        <v>22620</v>
      </c>
      <c r="C2554" s="21" t="s">
        <v>3453</v>
      </c>
      <c r="D2554" s="20" t="s">
        <v>2697</v>
      </c>
      <c r="E2554" s="29">
        <v>8</v>
      </c>
    </row>
    <row r="2555" spans="1:5" s="23" customFormat="1" ht="25.5">
      <c r="A2555" s="34" t="s">
        <v>3960</v>
      </c>
      <c r="B2555" s="20">
        <v>22640</v>
      </c>
      <c r="C2555" s="21" t="s">
        <v>3454</v>
      </c>
      <c r="D2555" s="20" t="s">
        <v>2697</v>
      </c>
      <c r="E2555" s="29">
        <v>1.4</v>
      </c>
    </row>
    <row r="2556" spans="1:5" s="23" customFormat="1" ht="25.5">
      <c r="A2556" s="34" t="s">
        <v>3960</v>
      </c>
      <c r="B2556" s="20">
        <v>22650</v>
      </c>
      <c r="C2556" s="21" t="s">
        <v>3455</v>
      </c>
      <c r="D2556" s="20" t="s">
        <v>2697</v>
      </c>
      <c r="E2556" s="29">
        <v>3.3</v>
      </c>
    </row>
    <row r="2557" spans="1:5" s="23" customFormat="1" ht="25.5">
      <c r="A2557" s="34" t="s">
        <v>3960</v>
      </c>
      <c r="B2557" s="20">
        <v>22655</v>
      </c>
      <c r="C2557" s="46" t="s">
        <v>3456</v>
      </c>
      <c r="D2557" s="20" t="s">
        <v>2697</v>
      </c>
      <c r="E2557" s="29">
        <v>11.2</v>
      </c>
    </row>
    <row r="2558" spans="1:5" s="26" customFormat="1" ht="12.75">
      <c r="A2558" s="36"/>
      <c r="B2558" s="75" t="s">
        <v>3457</v>
      </c>
      <c r="C2558" s="76"/>
      <c r="D2558" s="77"/>
      <c r="E2558" s="27">
        <f>SUM(E2545:E2557)</f>
        <v>107.85000000000001</v>
      </c>
    </row>
    <row r="2559" spans="1:5" s="23" customFormat="1" ht="25.5">
      <c r="A2559" s="34" t="s">
        <v>3960</v>
      </c>
      <c r="B2559" s="20">
        <v>21570</v>
      </c>
      <c r="C2559" s="21" t="s">
        <v>3458</v>
      </c>
      <c r="D2559" s="20" t="s">
        <v>2919</v>
      </c>
      <c r="E2559" s="29">
        <v>15.35</v>
      </c>
    </row>
    <row r="2560" spans="1:5" s="23" customFormat="1" ht="38.25">
      <c r="A2560" s="34" t="s">
        <v>3960</v>
      </c>
      <c r="B2560" s="20">
        <v>21590</v>
      </c>
      <c r="C2560" s="21" t="s">
        <v>3459</v>
      </c>
      <c r="D2560" s="20" t="s">
        <v>2919</v>
      </c>
      <c r="E2560" s="29">
        <v>42.1</v>
      </c>
    </row>
    <row r="2561" spans="1:5" s="23" customFormat="1" ht="25.5">
      <c r="A2561" s="34" t="s">
        <v>3960</v>
      </c>
      <c r="B2561" s="20">
        <v>21620</v>
      </c>
      <c r="C2561" s="21" t="s">
        <v>3460</v>
      </c>
      <c r="D2561" s="20" t="s">
        <v>2919</v>
      </c>
      <c r="E2561" s="29">
        <v>13</v>
      </c>
    </row>
    <row r="2562" spans="1:5" s="23" customFormat="1" ht="25.5">
      <c r="A2562" s="34" t="s">
        <v>3960</v>
      </c>
      <c r="B2562" s="20">
        <v>21650</v>
      </c>
      <c r="C2562" s="21" t="s">
        <v>3461</v>
      </c>
      <c r="D2562" s="20" t="s">
        <v>2919</v>
      </c>
      <c r="E2562" s="29">
        <v>44.85</v>
      </c>
    </row>
    <row r="2563" spans="1:5" s="23" customFormat="1" ht="25.5">
      <c r="A2563" s="34" t="s">
        <v>3960</v>
      </c>
      <c r="B2563" s="20">
        <v>21680</v>
      </c>
      <c r="C2563" s="21" t="s">
        <v>3462</v>
      </c>
      <c r="D2563" s="20" t="s">
        <v>2919</v>
      </c>
      <c r="E2563" s="29">
        <v>8.9</v>
      </c>
    </row>
    <row r="2564" spans="1:5" s="23" customFormat="1" ht="25.5">
      <c r="A2564" s="34" t="s">
        <v>3960</v>
      </c>
      <c r="B2564" s="20">
        <v>21700</v>
      </c>
      <c r="C2564" s="21" t="s">
        <v>3463</v>
      </c>
      <c r="D2564" s="20" t="s">
        <v>2919</v>
      </c>
      <c r="E2564" s="29">
        <v>60.35</v>
      </c>
    </row>
    <row r="2565" spans="1:5" s="23" customFormat="1" ht="12.75">
      <c r="A2565" s="34" t="s">
        <v>3960</v>
      </c>
      <c r="B2565" s="20">
        <v>21720</v>
      </c>
      <c r="C2565" s="21" t="s">
        <v>3464</v>
      </c>
      <c r="D2565" s="20" t="s">
        <v>2919</v>
      </c>
      <c r="E2565" s="29">
        <v>10.1</v>
      </c>
    </row>
    <row r="2566" spans="1:5" s="18" customFormat="1" ht="12.75">
      <c r="A2566" s="32"/>
      <c r="B2566" s="75" t="s">
        <v>2920</v>
      </c>
      <c r="C2566" s="76"/>
      <c r="D2566" s="77"/>
      <c r="E2566" s="27">
        <f>SUM(E2559:E2565)</f>
        <v>194.65</v>
      </c>
    </row>
    <row r="2567" spans="1:5" s="23" customFormat="1" ht="12.75">
      <c r="A2567" s="34" t="s">
        <v>3960</v>
      </c>
      <c r="B2567" s="20">
        <v>25870</v>
      </c>
      <c r="C2567" s="21" t="s">
        <v>3465</v>
      </c>
      <c r="D2567" s="20" t="s">
        <v>3466</v>
      </c>
      <c r="E2567" s="29">
        <v>4.6</v>
      </c>
    </row>
    <row r="2568" spans="1:5" s="23" customFormat="1" ht="12.75">
      <c r="A2568" s="34" t="s">
        <v>3960</v>
      </c>
      <c r="B2568" s="20">
        <v>25880</v>
      </c>
      <c r="C2568" s="21" t="s">
        <v>3467</v>
      </c>
      <c r="D2568" s="20" t="s">
        <v>3466</v>
      </c>
      <c r="E2568" s="29">
        <v>4.4</v>
      </c>
    </row>
    <row r="2569" spans="1:5" s="23" customFormat="1" ht="12.75">
      <c r="A2569" s="34" t="s">
        <v>3960</v>
      </c>
      <c r="B2569" s="20">
        <v>25890</v>
      </c>
      <c r="C2569" s="21" t="s">
        <v>3468</v>
      </c>
      <c r="D2569" s="42" t="s">
        <v>3466</v>
      </c>
      <c r="E2569" s="29">
        <v>7.1</v>
      </c>
    </row>
    <row r="2570" spans="1:5" s="23" customFormat="1" ht="12.75">
      <c r="A2570" s="34" t="s">
        <v>3960</v>
      </c>
      <c r="B2570" s="20">
        <v>25900</v>
      </c>
      <c r="C2570" s="21" t="s">
        <v>3469</v>
      </c>
      <c r="D2570" s="20" t="s">
        <v>3466</v>
      </c>
      <c r="E2570" s="29">
        <v>5.5</v>
      </c>
    </row>
    <row r="2571" spans="1:5" s="23" customFormat="1" ht="12.75">
      <c r="A2571" s="34" t="s">
        <v>3960</v>
      </c>
      <c r="B2571" s="20">
        <v>25905</v>
      </c>
      <c r="C2571" s="21" t="s">
        <v>3470</v>
      </c>
      <c r="D2571" s="20" t="s">
        <v>3466</v>
      </c>
      <c r="E2571" s="29">
        <v>5.37</v>
      </c>
    </row>
    <row r="2572" spans="1:5" s="23" customFormat="1" ht="25.5">
      <c r="A2572" s="34" t="s">
        <v>3960</v>
      </c>
      <c r="B2572" s="20">
        <v>25910</v>
      </c>
      <c r="C2572" s="21" t="s">
        <v>3471</v>
      </c>
      <c r="D2572" s="20" t="s">
        <v>3466</v>
      </c>
      <c r="E2572" s="29">
        <v>7.5</v>
      </c>
    </row>
    <row r="2573" spans="1:5" s="23" customFormat="1" ht="25.5">
      <c r="A2573" s="34" t="s">
        <v>3960</v>
      </c>
      <c r="B2573" s="20">
        <v>25930</v>
      </c>
      <c r="C2573" s="46" t="s">
        <v>3472</v>
      </c>
      <c r="D2573" s="20" t="s">
        <v>3466</v>
      </c>
      <c r="E2573" s="29">
        <v>17.4</v>
      </c>
    </row>
    <row r="2574" spans="1:5" s="23" customFormat="1" ht="12.75">
      <c r="A2574" s="34" t="s">
        <v>3960</v>
      </c>
      <c r="B2574" s="20">
        <v>25960</v>
      </c>
      <c r="C2574" s="21" t="s">
        <v>3473</v>
      </c>
      <c r="D2574" s="20" t="s">
        <v>3466</v>
      </c>
      <c r="E2574" s="29">
        <v>26.9</v>
      </c>
    </row>
    <row r="2575" spans="1:5" s="23" customFormat="1" ht="25.5">
      <c r="A2575" s="34" t="s">
        <v>3960</v>
      </c>
      <c r="B2575" s="20">
        <v>26000</v>
      </c>
      <c r="C2575" s="46" t="s">
        <v>3474</v>
      </c>
      <c r="D2575" s="20" t="s">
        <v>3466</v>
      </c>
      <c r="E2575" s="29">
        <v>20</v>
      </c>
    </row>
    <row r="2576" spans="1:5" s="23" customFormat="1" ht="25.5">
      <c r="A2576" s="34" t="s">
        <v>3960</v>
      </c>
      <c r="B2576" s="20">
        <v>26040</v>
      </c>
      <c r="C2576" s="45" t="s">
        <v>3475</v>
      </c>
      <c r="D2576" s="20" t="s">
        <v>3466</v>
      </c>
      <c r="E2576" s="29">
        <v>3.35</v>
      </c>
    </row>
    <row r="2577" spans="1:5" s="23" customFormat="1" ht="25.5">
      <c r="A2577" s="34" t="s">
        <v>3960</v>
      </c>
      <c r="B2577" s="20">
        <v>26060</v>
      </c>
      <c r="C2577" s="46" t="s">
        <v>3476</v>
      </c>
      <c r="D2577" s="20" t="s">
        <v>3466</v>
      </c>
      <c r="E2577" s="29">
        <v>2.55</v>
      </c>
    </row>
    <row r="2578" spans="1:5" s="23" customFormat="1" ht="25.5">
      <c r="A2578" s="34" t="s">
        <v>3960</v>
      </c>
      <c r="B2578" s="20">
        <v>26080</v>
      </c>
      <c r="C2578" s="21" t="s">
        <v>3477</v>
      </c>
      <c r="D2578" s="20" t="s">
        <v>3466</v>
      </c>
      <c r="E2578" s="29">
        <v>7</v>
      </c>
    </row>
    <row r="2579" spans="1:5" s="23" customFormat="1" ht="25.5">
      <c r="A2579" s="34" t="s">
        <v>3960</v>
      </c>
      <c r="B2579" s="20">
        <v>26100</v>
      </c>
      <c r="C2579" s="21" t="s">
        <v>3478</v>
      </c>
      <c r="D2579" s="20" t="s">
        <v>3466</v>
      </c>
      <c r="E2579" s="29">
        <v>30</v>
      </c>
    </row>
    <row r="2580" spans="1:5" s="26" customFormat="1" ht="12.75">
      <c r="A2580" s="36"/>
      <c r="B2580" s="75" t="s">
        <v>3479</v>
      </c>
      <c r="C2580" s="76"/>
      <c r="D2580" s="77"/>
      <c r="E2580" s="27">
        <f>SUM(E2567:E2579)</f>
        <v>141.67</v>
      </c>
    </row>
    <row r="2581" spans="1:5" s="23" customFormat="1" ht="12.75">
      <c r="A2581" s="34" t="s">
        <v>3960</v>
      </c>
      <c r="B2581" s="20">
        <v>21170</v>
      </c>
      <c r="C2581" s="21" t="s">
        <v>3480</v>
      </c>
      <c r="D2581" s="20" t="s">
        <v>3481</v>
      </c>
      <c r="E2581" s="29">
        <v>6.4</v>
      </c>
    </row>
    <row r="2582" spans="1:5" s="23" customFormat="1" ht="12.75">
      <c r="A2582" s="34" t="s">
        <v>3960</v>
      </c>
      <c r="B2582" s="20">
        <v>21180</v>
      </c>
      <c r="C2582" s="21" t="s">
        <v>3482</v>
      </c>
      <c r="D2582" s="20" t="s">
        <v>3481</v>
      </c>
      <c r="E2582" s="29">
        <v>8.4</v>
      </c>
    </row>
    <row r="2583" spans="1:5" s="23" customFormat="1" ht="12.75">
      <c r="A2583" s="34" t="s">
        <v>3960</v>
      </c>
      <c r="B2583" s="20">
        <v>21190</v>
      </c>
      <c r="C2583" s="45" t="s">
        <v>3483</v>
      </c>
      <c r="D2583" s="20" t="s">
        <v>3481</v>
      </c>
      <c r="E2583" s="29">
        <v>6.6</v>
      </c>
    </row>
    <row r="2584" spans="1:5" s="23" customFormat="1" ht="12.75">
      <c r="A2584" s="34" t="s">
        <v>3960</v>
      </c>
      <c r="B2584" s="20">
        <v>21210</v>
      </c>
      <c r="C2584" s="21" t="s">
        <v>3484</v>
      </c>
      <c r="D2584" s="20" t="s">
        <v>3481</v>
      </c>
      <c r="E2584" s="29">
        <v>5.75</v>
      </c>
    </row>
    <row r="2585" spans="1:5" s="23" customFormat="1" ht="12.75">
      <c r="A2585" s="34" t="s">
        <v>3960</v>
      </c>
      <c r="B2585" s="20">
        <v>21220</v>
      </c>
      <c r="C2585" s="21" t="s">
        <v>3485</v>
      </c>
      <c r="D2585" s="20" t="s">
        <v>3481</v>
      </c>
      <c r="E2585" s="29">
        <v>4.2</v>
      </c>
    </row>
    <row r="2586" spans="1:5" s="23" customFormat="1" ht="12.75">
      <c r="A2586" s="34" t="s">
        <v>3960</v>
      </c>
      <c r="B2586" s="20">
        <v>21230</v>
      </c>
      <c r="C2586" s="45" t="s">
        <v>3486</v>
      </c>
      <c r="D2586" s="20" t="s">
        <v>3481</v>
      </c>
      <c r="E2586" s="29">
        <v>4.65</v>
      </c>
    </row>
    <row r="2587" spans="1:5" s="23" customFormat="1" ht="12.75">
      <c r="A2587" s="34" t="s">
        <v>3960</v>
      </c>
      <c r="B2587" s="20">
        <v>21240</v>
      </c>
      <c r="C2587" s="21" t="s">
        <v>3487</v>
      </c>
      <c r="D2587" s="20" t="s">
        <v>3481</v>
      </c>
      <c r="E2587" s="29">
        <v>4</v>
      </c>
    </row>
    <row r="2588" spans="1:5" s="23" customFormat="1" ht="12.75">
      <c r="A2588" s="34" t="s">
        <v>3960</v>
      </c>
      <c r="B2588" s="20">
        <v>21270</v>
      </c>
      <c r="C2588" s="45" t="s">
        <v>3488</v>
      </c>
      <c r="D2588" s="20" t="s">
        <v>3481</v>
      </c>
      <c r="E2588" s="29">
        <v>2.1</v>
      </c>
    </row>
    <row r="2589" spans="1:5" s="23" customFormat="1" ht="12.75">
      <c r="A2589" s="34" t="s">
        <v>3960</v>
      </c>
      <c r="B2589" s="20">
        <v>21290</v>
      </c>
      <c r="C2589" s="21" t="s">
        <v>3489</v>
      </c>
      <c r="D2589" s="20" t="s">
        <v>3481</v>
      </c>
      <c r="E2589" s="29">
        <v>23</v>
      </c>
    </row>
    <row r="2590" spans="1:5" s="23" customFormat="1" ht="12.75">
      <c r="A2590" s="34" t="s">
        <v>3960</v>
      </c>
      <c r="B2590" s="20">
        <v>21295</v>
      </c>
      <c r="C2590" s="45" t="s">
        <v>3490</v>
      </c>
      <c r="D2590" s="20" t="s">
        <v>3481</v>
      </c>
      <c r="E2590" s="29">
        <v>26.3</v>
      </c>
    </row>
    <row r="2591" spans="1:5" s="23" customFormat="1" ht="12.75">
      <c r="A2591" s="34" t="s">
        <v>3960</v>
      </c>
      <c r="B2591" s="20">
        <v>21310</v>
      </c>
      <c r="C2591" s="21" t="s">
        <v>3491</v>
      </c>
      <c r="D2591" s="20" t="s">
        <v>3481</v>
      </c>
      <c r="E2591" s="29">
        <v>3.75</v>
      </c>
    </row>
    <row r="2592" spans="1:5" s="23" customFormat="1" ht="12.75">
      <c r="A2592" s="34" t="s">
        <v>3960</v>
      </c>
      <c r="B2592" s="20">
        <v>21320</v>
      </c>
      <c r="C2592" s="21" t="s">
        <v>3492</v>
      </c>
      <c r="D2592" s="20" t="s">
        <v>3481</v>
      </c>
      <c r="E2592" s="29">
        <v>4.45</v>
      </c>
    </row>
    <row r="2593" spans="1:5" s="23" customFormat="1" ht="12.75">
      <c r="A2593" s="34" t="s">
        <v>3960</v>
      </c>
      <c r="B2593" s="20">
        <v>21550</v>
      </c>
      <c r="C2593" s="21" t="s">
        <v>3493</v>
      </c>
      <c r="D2593" s="20" t="s">
        <v>3481</v>
      </c>
      <c r="E2593" s="29">
        <v>2</v>
      </c>
    </row>
    <row r="2594" spans="1:5" s="18" customFormat="1" ht="12.75">
      <c r="A2594" s="32"/>
      <c r="B2594" s="75" t="s">
        <v>3494</v>
      </c>
      <c r="C2594" s="76"/>
      <c r="D2594" s="77"/>
      <c r="E2594" s="27">
        <f>SUM(E2581:E2593)</f>
        <v>101.6</v>
      </c>
    </row>
    <row r="2595" spans="2:5" s="18" customFormat="1" ht="12.75">
      <c r="B2595" s="78" t="s">
        <v>3495</v>
      </c>
      <c r="C2595" s="79"/>
      <c r="D2595" s="80"/>
      <c r="E2595" s="27">
        <f>E2371+E2376+E2378+E2385+E2396+E2399+E2416+E2423+E2443+E2467+E2473+E2493+E2504+E2518+E2526+E2530+E2542+E2544+E2558+E2566+E2580+E2594</f>
        <v>2071.08</v>
      </c>
    </row>
    <row r="2596" spans="1:5" s="23" customFormat="1" ht="12.75">
      <c r="A2596" s="34" t="s">
        <v>3496</v>
      </c>
      <c r="B2596" s="20">
        <v>74962</v>
      </c>
      <c r="C2596" s="21" t="s">
        <v>3497</v>
      </c>
      <c r="D2596" s="20" t="s">
        <v>3498</v>
      </c>
      <c r="E2596" s="29">
        <v>8.19</v>
      </c>
    </row>
    <row r="2597" spans="1:5" s="23" customFormat="1" ht="12.75">
      <c r="A2597" s="34" t="s">
        <v>3496</v>
      </c>
      <c r="B2597" s="20">
        <v>74961</v>
      </c>
      <c r="C2597" s="21" t="s">
        <v>3499</v>
      </c>
      <c r="D2597" s="20" t="s">
        <v>3498</v>
      </c>
      <c r="E2597" s="29">
        <v>4.1</v>
      </c>
    </row>
    <row r="2598" spans="1:5" s="26" customFormat="1" ht="12.75">
      <c r="A2598" s="36"/>
      <c r="B2598" s="75" t="s">
        <v>3500</v>
      </c>
      <c r="C2598" s="76"/>
      <c r="D2598" s="77"/>
      <c r="E2598" s="27">
        <f>SUM(E2596:E2597)</f>
        <v>12.29</v>
      </c>
    </row>
    <row r="2599" spans="1:5" s="23" customFormat="1" ht="12.75">
      <c r="A2599" s="34" t="s">
        <v>3496</v>
      </c>
      <c r="B2599" s="20">
        <v>74394</v>
      </c>
      <c r="C2599" s="21" t="s">
        <v>3501</v>
      </c>
      <c r="D2599" s="20" t="s">
        <v>3502</v>
      </c>
      <c r="E2599" s="29">
        <v>13.2</v>
      </c>
    </row>
    <row r="2600" spans="1:5" s="23" customFormat="1" ht="12.75">
      <c r="A2600" s="34" t="s">
        <v>3496</v>
      </c>
      <c r="B2600" s="20">
        <v>74798</v>
      </c>
      <c r="C2600" s="21" t="s">
        <v>3503</v>
      </c>
      <c r="D2600" s="20" t="s">
        <v>3502</v>
      </c>
      <c r="E2600" s="29">
        <v>13.7</v>
      </c>
    </row>
    <row r="2601" spans="1:5" s="26" customFormat="1" ht="12.75">
      <c r="A2601" s="36"/>
      <c r="B2601" s="75" t="s">
        <v>3504</v>
      </c>
      <c r="C2601" s="76"/>
      <c r="D2601" s="77"/>
      <c r="E2601" s="27">
        <f>SUM(E2599:E2600)</f>
        <v>26.9</v>
      </c>
    </row>
    <row r="2602" spans="1:5" s="23" customFormat="1" ht="12.75">
      <c r="A2602" s="34" t="s">
        <v>3496</v>
      </c>
      <c r="B2602" s="20">
        <v>75527</v>
      </c>
      <c r="C2602" s="21" t="s">
        <v>3505</v>
      </c>
      <c r="D2602" s="20" t="s">
        <v>3506</v>
      </c>
      <c r="E2602" s="29">
        <v>22</v>
      </c>
    </row>
    <row r="2603" spans="1:5" s="26" customFormat="1" ht="12.75">
      <c r="A2603" s="36"/>
      <c r="B2603" s="75" t="s">
        <v>3507</v>
      </c>
      <c r="C2603" s="76"/>
      <c r="D2603" s="77"/>
      <c r="E2603" s="27">
        <f>SUM(E2602)</f>
        <v>22</v>
      </c>
    </row>
    <row r="2604" spans="1:5" s="23" customFormat="1" ht="12.75">
      <c r="A2604" s="34" t="s">
        <v>3496</v>
      </c>
      <c r="B2604" s="20">
        <v>73908</v>
      </c>
      <c r="C2604" s="21" t="s">
        <v>3508</v>
      </c>
      <c r="D2604" s="20" t="s">
        <v>3509</v>
      </c>
      <c r="E2604" s="29">
        <v>4.4</v>
      </c>
    </row>
    <row r="2605" spans="1:5" s="26" customFormat="1" ht="12.75">
      <c r="A2605" s="36"/>
      <c r="B2605" s="75" t="s">
        <v>3510</v>
      </c>
      <c r="C2605" s="76"/>
      <c r="D2605" s="77"/>
      <c r="E2605" s="27">
        <f>SUM(E2604)</f>
        <v>4.4</v>
      </c>
    </row>
    <row r="2606" spans="1:5" s="23" customFormat="1" ht="12.75">
      <c r="A2606" s="34" t="s">
        <v>3496</v>
      </c>
      <c r="B2606" s="20">
        <v>74641</v>
      </c>
      <c r="C2606" s="21" t="s">
        <v>3511</v>
      </c>
      <c r="D2606" s="20" t="s">
        <v>3512</v>
      </c>
      <c r="E2606" s="29">
        <v>27.95</v>
      </c>
    </row>
    <row r="2607" spans="1:5" s="26" customFormat="1" ht="12.75">
      <c r="A2607" s="36"/>
      <c r="B2607" s="75" t="s">
        <v>3513</v>
      </c>
      <c r="C2607" s="76"/>
      <c r="D2607" s="77"/>
      <c r="E2607" s="27">
        <f>SUM(E2606)</f>
        <v>27.95</v>
      </c>
    </row>
    <row r="2608" spans="1:5" s="23" customFormat="1" ht="25.5">
      <c r="A2608" s="34" t="s">
        <v>3496</v>
      </c>
      <c r="B2608" s="20">
        <v>76257</v>
      </c>
      <c r="C2608" s="21" t="s">
        <v>3514</v>
      </c>
      <c r="D2608" s="20" t="s">
        <v>3515</v>
      </c>
      <c r="E2608" s="29">
        <v>40.1</v>
      </c>
    </row>
    <row r="2609" spans="1:5" s="23" customFormat="1" ht="25.5">
      <c r="A2609" s="34" t="s">
        <v>3496</v>
      </c>
      <c r="B2609" s="20">
        <v>76258</v>
      </c>
      <c r="C2609" s="21" t="s">
        <v>3516</v>
      </c>
      <c r="D2609" s="20" t="s">
        <v>3515</v>
      </c>
      <c r="E2609" s="29">
        <v>9.73</v>
      </c>
    </row>
    <row r="2610" spans="1:5" s="23" customFormat="1" ht="25.5">
      <c r="A2610" s="34" t="s">
        <v>3496</v>
      </c>
      <c r="B2610" s="20">
        <v>76259</v>
      </c>
      <c r="C2610" s="21" t="s">
        <v>3517</v>
      </c>
      <c r="D2610" s="20" t="s">
        <v>3515</v>
      </c>
      <c r="E2610" s="29">
        <v>6.95</v>
      </c>
    </row>
    <row r="2611" spans="1:5" s="26" customFormat="1" ht="12.75">
      <c r="A2611" s="36"/>
      <c r="B2611" s="75" t="s">
        <v>3518</v>
      </c>
      <c r="C2611" s="76"/>
      <c r="D2611" s="77"/>
      <c r="E2611" s="27">
        <f>SUM(E2608:E2610)</f>
        <v>56.78</v>
      </c>
    </row>
    <row r="2612" spans="1:5" s="23" customFormat="1" ht="12.75">
      <c r="A2612" s="34" t="s">
        <v>3496</v>
      </c>
      <c r="B2612" s="20">
        <v>75771</v>
      </c>
      <c r="C2612" s="21" t="s">
        <v>3519</v>
      </c>
      <c r="D2612" s="20" t="s">
        <v>3520</v>
      </c>
      <c r="E2612" s="29">
        <v>27</v>
      </c>
    </row>
    <row r="2613" spans="1:5" s="23" customFormat="1" ht="25.5">
      <c r="A2613" s="34" t="s">
        <v>3496</v>
      </c>
      <c r="B2613" s="20">
        <v>75772</v>
      </c>
      <c r="C2613" s="21" t="s">
        <v>3521</v>
      </c>
      <c r="D2613" s="20" t="s">
        <v>3520</v>
      </c>
      <c r="E2613" s="29">
        <v>25.98</v>
      </c>
    </row>
    <row r="2614" spans="1:5" s="23" customFormat="1" ht="12.75">
      <c r="A2614" s="34" t="s">
        <v>3496</v>
      </c>
      <c r="B2614" s="20">
        <v>75774</v>
      </c>
      <c r="C2614" s="21" t="s">
        <v>3522</v>
      </c>
      <c r="D2614" s="20" t="s">
        <v>3520</v>
      </c>
      <c r="E2614" s="29">
        <v>17.9</v>
      </c>
    </row>
    <row r="2615" spans="1:5" s="23" customFormat="1" ht="12.75">
      <c r="A2615" s="34" t="s">
        <v>3496</v>
      </c>
      <c r="B2615" s="20">
        <v>75770</v>
      </c>
      <c r="C2615" s="21" t="s">
        <v>3523</v>
      </c>
      <c r="D2615" s="20" t="s">
        <v>3520</v>
      </c>
      <c r="E2615" s="29">
        <v>14.2</v>
      </c>
    </row>
    <row r="2616" spans="1:5" s="23" customFormat="1" ht="12.75">
      <c r="A2616" s="34" t="s">
        <v>3496</v>
      </c>
      <c r="B2616" s="20">
        <v>75775</v>
      </c>
      <c r="C2616" s="21" t="s">
        <v>3524</v>
      </c>
      <c r="D2616" s="20" t="s">
        <v>3520</v>
      </c>
      <c r="E2616" s="29">
        <v>9.2</v>
      </c>
    </row>
    <row r="2617" spans="1:5" s="23" customFormat="1" ht="12.75">
      <c r="A2617" s="34" t="s">
        <v>3496</v>
      </c>
      <c r="B2617" s="20">
        <v>75776</v>
      </c>
      <c r="C2617" s="21" t="s">
        <v>3525</v>
      </c>
      <c r="D2617" s="20" t="s">
        <v>3520</v>
      </c>
      <c r="E2617" s="29">
        <v>3.05</v>
      </c>
    </row>
    <row r="2618" spans="1:5" s="26" customFormat="1" ht="12.75">
      <c r="A2618" s="36"/>
      <c r="B2618" s="75" t="s">
        <v>3526</v>
      </c>
      <c r="C2618" s="76"/>
      <c r="D2618" s="77"/>
      <c r="E2618" s="27">
        <f>SUM(E2612:E2617)</f>
        <v>97.33</v>
      </c>
    </row>
    <row r="2619" spans="1:5" s="23" customFormat="1" ht="12.75">
      <c r="A2619" s="34" t="s">
        <v>3496</v>
      </c>
      <c r="B2619" s="20">
        <v>74312</v>
      </c>
      <c r="C2619" s="21" t="s">
        <v>3527</v>
      </c>
      <c r="D2619" s="20" t="s">
        <v>3528</v>
      </c>
      <c r="E2619" s="29">
        <v>8.2</v>
      </c>
    </row>
    <row r="2620" spans="1:5" s="26" customFormat="1" ht="12.75">
      <c r="A2620" s="36"/>
      <c r="B2620" s="75" t="s">
        <v>3529</v>
      </c>
      <c r="C2620" s="76"/>
      <c r="D2620" s="77"/>
      <c r="E2620" s="27">
        <f>SUM(E2619)</f>
        <v>8.2</v>
      </c>
    </row>
    <row r="2621" spans="1:5" s="23" customFormat="1" ht="12.75">
      <c r="A2621" s="34" t="s">
        <v>3496</v>
      </c>
      <c r="B2621" s="20">
        <v>74479</v>
      </c>
      <c r="C2621" s="21" t="s">
        <v>3530</v>
      </c>
      <c r="D2621" s="20" t="s">
        <v>3531</v>
      </c>
      <c r="E2621" s="29">
        <v>1.3</v>
      </c>
    </row>
    <row r="2622" spans="1:5" s="26" customFormat="1" ht="12.75">
      <c r="A2622" s="36"/>
      <c r="B2622" s="75" t="s">
        <v>3532</v>
      </c>
      <c r="C2622" s="76"/>
      <c r="D2622" s="77"/>
      <c r="E2622" s="27">
        <f>SUM(E2621)</f>
        <v>1.3</v>
      </c>
    </row>
    <row r="2623" spans="1:5" s="23" customFormat="1" ht="12.75">
      <c r="A2623" s="34" t="s">
        <v>3496</v>
      </c>
      <c r="B2623" s="20">
        <v>73588</v>
      </c>
      <c r="C2623" s="21" t="s">
        <v>3533</v>
      </c>
      <c r="D2623" s="20" t="s">
        <v>3534</v>
      </c>
      <c r="E2623" s="29">
        <v>9.1</v>
      </c>
    </row>
    <row r="2624" spans="1:5" s="23" customFormat="1" ht="12.75">
      <c r="A2624" s="34" t="s">
        <v>3496</v>
      </c>
      <c r="B2624" s="20">
        <v>73583</v>
      </c>
      <c r="C2624" s="21" t="s">
        <v>3535</v>
      </c>
      <c r="D2624" s="20" t="s">
        <v>3534</v>
      </c>
      <c r="E2624" s="29">
        <v>5.25</v>
      </c>
    </row>
    <row r="2625" spans="1:5" s="23" customFormat="1" ht="12.75">
      <c r="A2625" s="34" t="s">
        <v>3496</v>
      </c>
      <c r="B2625" s="20">
        <v>73590</v>
      </c>
      <c r="C2625" s="21" t="s">
        <v>3536</v>
      </c>
      <c r="D2625" s="20" t="s">
        <v>3534</v>
      </c>
      <c r="E2625" s="29">
        <v>4.8</v>
      </c>
    </row>
    <row r="2626" spans="1:5" s="23" customFormat="1" ht="12.75">
      <c r="A2626" s="34" t="s">
        <v>3496</v>
      </c>
      <c r="B2626" s="20">
        <v>73589</v>
      </c>
      <c r="C2626" s="21" t="s">
        <v>3537</v>
      </c>
      <c r="D2626" s="20" t="s">
        <v>3534</v>
      </c>
      <c r="E2626" s="29">
        <v>3.9</v>
      </c>
    </row>
    <row r="2627" spans="1:5" s="26" customFormat="1" ht="12.75">
      <c r="A2627" s="36"/>
      <c r="B2627" s="75" t="s">
        <v>3538</v>
      </c>
      <c r="C2627" s="76"/>
      <c r="D2627" s="77"/>
      <c r="E2627" s="27">
        <f>SUM(E2623:E2626)</f>
        <v>23.049999999999997</v>
      </c>
    </row>
    <row r="2628" spans="1:5" s="23" customFormat="1" ht="12.75">
      <c r="A2628" s="34" t="s">
        <v>3496</v>
      </c>
      <c r="B2628" s="20">
        <v>74799</v>
      </c>
      <c r="C2628" s="21" t="s">
        <v>3539</v>
      </c>
      <c r="D2628" s="20" t="s">
        <v>3540</v>
      </c>
      <c r="E2628" s="29">
        <v>30</v>
      </c>
    </row>
    <row r="2629" spans="1:5" s="23" customFormat="1" ht="12.75">
      <c r="A2629" s="34" t="s">
        <v>3496</v>
      </c>
      <c r="B2629" s="20">
        <v>74801</v>
      </c>
      <c r="C2629" s="21" t="s">
        <v>3541</v>
      </c>
      <c r="D2629" s="20" t="s">
        <v>3540</v>
      </c>
      <c r="E2629" s="29">
        <v>14.1</v>
      </c>
    </row>
    <row r="2630" spans="1:5" s="23" customFormat="1" ht="12.75">
      <c r="A2630" s="34" t="s">
        <v>3496</v>
      </c>
      <c r="B2630" s="20">
        <v>74803</v>
      </c>
      <c r="C2630" s="21" t="s">
        <v>3542</v>
      </c>
      <c r="D2630" s="20" t="s">
        <v>3540</v>
      </c>
      <c r="E2630" s="29">
        <v>6.15</v>
      </c>
    </row>
    <row r="2631" spans="1:5" s="26" customFormat="1" ht="12.75">
      <c r="A2631" s="36"/>
      <c r="B2631" s="75" t="s">
        <v>3543</v>
      </c>
      <c r="C2631" s="76"/>
      <c r="D2631" s="77"/>
      <c r="E2631" s="27">
        <f>SUM(E2628:E2630)</f>
        <v>50.25</v>
      </c>
    </row>
    <row r="2632" spans="1:5" s="23" customFormat="1" ht="25.5">
      <c r="A2632" s="34" t="s">
        <v>3496</v>
      </c>
      <c r="B2632" s="20">
        <v>76175</v>
      </c>
      <c r="C2632" s="21" t="s">
        <v>3544</v>
      </c>
      <c r="D2632" s="20" t="s">
        <v>3545</v>
      </c>
      <c r="E2632" s="29">
        <v>29.9</v>
      </c>
    </row>
    <row r="2633" spans="1:5" s="26" customFormat="1" ht="12.75">
      <c r="A2633" s="36"/>
      <c r="B2633" s="75" t="s">
        <v>2969</v>
      </c>
      <c r="C2633" s="76"/>
      <c r="D2633" s="77"/>
      <c r="E2633" s="27">
        <f>SUM(E2632)</f>
        <v>29.9</v>
      </c>
    </row>
    <row r="2634" spans="1:5" s="23" customFormat="1" ht="25.5">
      <c r="A2634" s="34" t="s">
        <v>3496</v>
      </c>
      <c r="B2634" s="20">
        <v>75689</v>
      </c>
      <c r="C2634" s="21" t="s">
        <v>3546</v>
      </c>
      <c r="D2634" s="20" t="s">
        <v>3547</v>
      </c>
      <c r="E2634" s="29">
        <v>24</v>
      </c>
    </row>
    <row r="2635" spans="1:5" s="23" customFormat="1" ht="25.5">
      <c r="A2635" s="34" t="s">
        <v>3496</v>
      </c>
      <c r="B2635" s="20">
        <v>75690</v>
      </c>
      <c r="C2635" s="21" t="s">
        <v>3548</v>
      </c>
      <c r="D2635" s="20" t="s">
        <v>3547</v>
      </c>
      <c r="E2635" s="29">
        <v>15</v>
      </c>
    </row>
    <row r="2636" spans="1:5" s="23" customFormat="1" ht="12.75">
      <c r="A2636" s="34" t="s">
        <v>3496</v>
      </c>
      <c r="B2636" s="20">
        <v>75691</v>
      </c>
      <c r="C2636" s="21" t="s">
        <v>3549</v>
      </c>
      <c r="D2636" s="20" t="s">
        <v>3547</v>
      </c>
      <c r="E2636" s="29">
        <v>0.9</v>
      </c>
    </row>
    <row r="2637" spans="1:5" s="26" customFormat="1" ht="12.75">
      <c r="A2637" s="36"/>
      <c r="B2637" s="75" t="s">
        <v>2679</v>
      </c>
      <c r="C2637" s="76"/>
      <c r="D2637" s="77"/>
      <c r="E2637" s="27">
        <f>SUM(E2634:E2636)</f>
        <v>39.9</v>
      </c>
    </row>
    <row r="2638" spans="1:5" s="23" customFormat="1" ht="12.75">
      <c r="A2638" s="34" t="s">
        <v>3496</v>
      </c>
      <c r="B2638" s="20">
        <v>76013</v>
      </c>
      <c r="C2638" s="21" t="s">
        <v>2680</v>
      </c>
      <c r="D2638" s="20" t="s">
        <v>2681</v>
      </c>
      <c r="E2638" s="29">
        <v>15</v>
      </c>
    </row>
    <row r="2639" spans="1:5" s="23" customFormat="1" ht="12.75">
      <c r="A2639" s="34" t="s">
        <v>3496</v>
      </c>
      <c r="B2639" s="20">
        <v>76014</v>
      </c>
      <c r="C2639" s="21" t="s">
        <v>2682</v>
      </c>
      <c r="D2639" s="20" t="s">
        <v>2681</v>
      </c>
      <c r="E2639" s="29">
        <v>13</v>
      </c>
    </row>
    <row r="2640" spans="1:5" s="26" customFormat="1" ht="12.75">
      <c r="A2640" s="36"/>
      <c r="B2640" s="75" t="s">
        <v>2683</v>
      </c>
      <c r="C2640" s="76"/>
      <c r="D2640" s="77"/>
      <c r="E2640" s="27">
        <f>SUM(E2638:E2639)</f>
        <v>28</v>
      </c>
    </row>
    <row r="2641" spans="1:5" s="23" customFormat="1" ht="12.75">
      <c r="A2641" s="34" t="s">
        <v>3496</v>
      </c>
      <c r="B2641" s="20">
        <v>74150</v>
      </c>
      <c r="C2641" s="21" t="s">
        <v>2684</v>
      </c>
      <c r="D2641" s="20" t="s">
        <v>2685</v>
      </c>
      <c r="E2641" s="29">
        <v>8</v>
      </c>
    </row>
    <row r="2642" spans="1:5" s="23" customFormat="1" ht="12.75">
      <c r="A2642" s="34" t="s">
        <v>3496</v>
      </c>
      <c r="B2642" s="20">
        <v>74153</v>
      </c>
      <c r="C2642" s="21" t="s">
        <v>2686</v>
      </c>
      <c r="D2642" s="20" t="s">
        <v>2685</v>
      </c>
      <c r="E2642" s="29">
        <v>3.4</v>
      </c>
    </row>
    <row r="2643" spans="1:5" s="26" customFormat="1" ht="12.75">
      <c r="A2643" s="36"/>
      <c r="B2643" s="75" t="s">
        <v>2687</v>
      </c>
      <c r="C2643" s="76"/>
      <c r="D2643" s="77"/>
      <c r="E2643" s="27">
        <f>SUM(E2641:E2642)</f>
        <v>11.4</v>
      </c>
    </row>
    <row r="2644" spans="1:5" s="26" customFormat="1" ht="12.75">
      <c r="A2644" s="34" t="s">
        <v>3496</v>
      </c>
      <c r="B2644" s="20">
        <v>74636</v>
      </c>
      <c r="C2644" s="21" t="s">
        <v>2688</v>
      </c>
      <c r="D2644" s="20" t="s">
        <v>2689</v>
      </c>
      <c r="E2644" s="29">
        <v>11.8</v>
      </c>
    </row>
    <row r="2645" spans="1:5" s="26" customFormat="1" ht="12.75">
      <c r="A2645" s="34" t="s">
        <v>3496</v>
      </c>
      <c r="B2645" s="20">
        <v>74638</v>
      </c>
      <c r="C2645" s="21" t="s">
        <v>2690</v>
      </c>
      <c r="D2645" s="20" t="s">
        <v>2689</v>
      </c>
      <c r="E2645" s="29">
        <v>5.2</v>
      </c>
    </row>
    <row r="2646" spans="1:5" s="26" customFormat="1" ht="12.75">
      <c r="A2646" s="36"/>
      <c r="B2646" s="75" t="s">
        <v>2691</v>
      </c>
      <c r="C2646" s="76"/>
      <c r="D2646" s="77"/>
      <c r="E2646" s="27">
        <f>SUM(E2644:E2645)</f>
        <v>17</v>
      </c>
    </row>
    <row r="2647" spans="1:5" s="23" customFormat="1" ht="12.75">
      <c r="A2647" s="34" t="s">
        <v>3496</v>
      </c>
      <c r="B2647" s="20">
        <v>75933</v>
      </c>
      <c r="C2647" s="21" t="s">
        <v>693</v>
      </c>
      <c r="D2647" s="20" t="s">
        <v>694</v>
      </c>
      <c r="E2647" s="29">
        <v>15</v>
      </c>
    </row>
    <row r="2648" spans="1:5" s="23" customFormat="1" ht="12.75">
      <c r="A2648" s="34" t="s">
        <v>3496</v>
      </c>
      <c r="B2648" s="20">
        <v>75932</v>
      </c>
      <c r="C2648" s="21" t="s">
        <v>695</v>
      </c>
      <c r="D2648" s="20" t="s">
        <v>694</v>
      </c>
      <c r="E2648" s="29">
        <v>2.07</v>
      </c>
    </row>
    <row r="2649" spans="1:5" s="26" customFormat="1" ht="12.75">
      <c r="A2649" s="36"/>
      <c r="B2649" s="75" t="s">
        <v>696</v>
      </c>
      <c r="C2649" s="76"/>
      <c r="D2649" s="77"/>
      <c r="E2649" s="27">
        <f>SUM(E2647:E2648)</f>
        <v>17.07</v>
      </c>
    </row>
    <row r="2650" spans="1:5" s="23" customFormat="1" ht="25.5">
      <c r="A2650" s="34" t="s">
        <v>3496</v>
      </c>
      <c r="B2650" s="20">
        <v>73665</v>
      </c>
      <c r="C2650" s="21" t="s">
        <v>697</v>
      </c>
      <c r="D2650" s="20" t="s">
        <v>698</v>
      </c>
      <c r="E2650" s="29">
        <v>26.15</v>
      </c>
    </row>
    <row r="2651" spans="1:5" s="26" customFormat="1" ht="12.75">
      <c r="A2651" s="36"/>
      <c r="B2651" s="75" t="s">
        <v>699</v>
      </c>
      <c r="C2651" s="76"/>
      <c r="D2651" s="77"/>
      <c r="E2651" s="27">
        <f>SUM(E2650)</f>
        <v>26.15</v>
      </c>
    </row>
    <row r="2652" spans="1:5" s="23" customFormat="1" ht="12.75">
      <c r="A2652" s="34" t="s">
        <v>3496</v>
      </c>
      <c r="B2652" s="20">
        <v>75446</v>
      </c>
      <c r="C2652" s="21" t="s">
        <v>700</v>
      </c>
      <c r="D2652" s="20" t="s">
        <v>701</v>
      </c>
      <c r="E2652" s="29">
        <v>5</v>
      </c>
    </row>
    <row r="2653" spans="1:5" s="23" customFormat="1" ht="12.75">
      <c r="A2653" s="34" t="s">
        <v>3496</v>
      </c>
      <c r="B2653" s="20">
        <v>75366</v>
      </c>
      <c r="C2653" s="21" t="s">
        <v>702</v>
      </c>
      <c r="D2653" s="20" t="s">
        <v>701</v>
      </c>
      <c r="E2653" s="29">
        <v>1.15</v>
      </c>
    </row>
    <row r="2654" spans="1:5" s="26" customFormat="1" ht="12.75">
      <c r="A2654" s="36"/>
      <c r="B2654" s="75" t="s">
        <v>703</v>
      </c>
      <c r="C2654" s="76"/>
      <c r="D2654" s="77"/>
      <c r="E2654" s="27">
        <f>SUM(E2652:E2653)</f>
        <v>6.15</v>
      </c>
    </row>
    <row r="2655" spans="1:5" s="23" customFormat="1" ht="12.75">
      <c r="A2655" s="34" t="s">
        <v>3496</v>
      </c>
      <c r="B2655" s="20">
        <v>75851</v>
      </c>
      <c r="C2655" s="21" t="s">
        <v>704</v>
      </c>
      <c r="D2655" s="20" t="s">
        <v>705</v>
      </c>
      <c r="E2655" s="29">
        <v>19.4</v>
      </c>
    </row>
    <row r="2656" spans="1:5" s="23" customFormat="1" ht="25.5">
      <c r="A2656" s="34" t="s">
        <v>3496</v>
      </c>
      <c r="B2656" s="20">
        <v>75857</v>
      </c>
      <c r="C2656" s="21" t="s">
        <v>706</v>
      </c>
      <c r="D2656" s="20" t="s">
        <v>705</v>
      </c>
      <c r="E2656" s="29">
        <v>17.1</v>
      </c>
    </row>
    <row r="2657" spans="1:5" s="23" customFormat="1" ht="25.5">
      <c r="A2657" s="34" t="s">
        <v>3496</v>
      </c>
      <c r="B2657" s="20">
        <v>75854</v>
      </c>
      <c r="C2657" s="21" t="s">
        <v>707</v>
      </c>
      <c r="D2657" s="20" t="s">
        <v>705</v>
      </c>
      <c r="E2657" s="29">
        <v>11.05</v>
      </c>
    </row>
    <row r="2658" spans="1:5" s="23" customFormat="1" ht="12.75">
      <c r="A2658" s="34" t="s">
        <v>3496</v>
      </c>
      <c r="B2658" s="20">
        <v>75856</v>
      </c>
      <c r="C2658" s="21" t="s">
        <v>708</v>
      </c>
      <c r="D2658" s="20" t="s">
        <v>705</v>
      </c>
      <c r="E2658" s="29">
        <v>6.4</v>
      </c>
    </row>
    <row r="2659" spans="1:5" s="23" customFormat="1" ht="12.75">
      <c r="A2659" s="34" t="s">
        <v>3496</v>
      </c>
      <c r="B2659" s="20">
        <v>75852</v>
      </c>
      <c r="C2659" s="21" t="s">
        <v>709</v>
      </c>
      <c r="D2659" s="20" t="s">
        <v>705</v>
      </c>
      <c r="E2659" s="29">
        <v>5</v>
      </c>
    </row>
    <row r="2660" spans="1:5" s="23" customFormat="1" ht="12.75">
      <c r="A2660" s="34" t="s">
        <v>3496</v>
      </c>
      <c r="B2660" s="20">
        <v>75855</v>
      </c>
      <c r="C2660" s="21" t="s">
        <v>710</v>
      </c>
      <c r="D2660" s="20" t="s">
        <v>705</v>
      </c>
      <c r="E2660" s="29">
        <v>2.7</v>
      </c>
    </row>
    <row r="2661" spans="1:5" s="26" customFormat="1" ht="12.75">
      <c r="A2661" s="36"/>
      <c r="B2661" s="75" t="s">
        <v>711</v>
      </c>
      <c r="C2661" s="76"/>
      <c r="D2661" s="77"/>
      <c r="E2661" s="27">
        <f>SUM(E2655:E2660)</f>
        <v>61.65</v>
      </c>
    </row>
    <row r="2662" spans="1:5" s="23" customFormat="1" ht="12.75">
      <c r="A2662" s="34" t="s">
        <v>3496</v>
      </c>
      <c r="B2662" s="20">
        <v>73990</v>
      </c>
      <c r="C2662" s="21" t="s">
        <v>712</v>
      </c>
      <c r="D2662" s="20" t="s">
        <v>713</v>
      </c>
      <c r="E2662" s="29">
        <v>13.2</v>
      </c>
    </row>
    <row r="2663" spans="1:5" s="26" customFormat="1" ht="12.75">
      <c r="A2663" s="36"/>
      <c r="B2663" s="75" t="s">
        <v>714</v>
      </c>
      <c r="C2663" s="76"/>
      <c r="D2663" s="77"/>
      <c r="E2663" s="27">
        <f>SUM(E2662)</f>
        <v>13.2</v>
      </c>
    </row>
    <row r="2664" spans="1:5" s="23" customFormat="1" ht="25.5">
      <c r="A2664" s="34" t="s">
        <v>3496</v>
      </c>
      <c r="B2664" s="20">
        <v>74720</v>
      </c>
      <c r="C2664" s="21" t="s">
        <v>715</v>
      </c>
      <c r="D2664" s="20" t="s">
        <v>716</v>
      </c>
      <c r="E2664" s="29">
        <v>4.5</v>
      </c>
    </row>
    <row r="2665" spans="1:5" s="23" customFormat="1" ht="12.75">
      <c r="A2665" s="34" t="s">
        <v>3496</v>
      </c>
      <c r="B2665" s="20">
        <v>74718</v>
      </c>
      <c r="C2665" s="21" t="s">
        <v>717</v>
      </c>
      <c r="D2665" s="20" t="s">
        <v>716</v>
      </c>
      <c r="E2665" s="29">
        <v>4.2</v>
      </c>
    </row>
    <row r="2666" spans="1:5" s="26" customFormat="1" ht="12.75">
      <c r="A2666" s="36"/>
      <c r="B2666" s="75" t="s">
        <v>718</v>
      </c>
      <c r="C2666" s="76"/>
      <c r="D2666" s="77"/>
      <c r="E2666" s="27">
        <f>SUM(E2664:E2665)</f>
        <v>8.7</v>
      </c>
    </row>
    <row r="2667" spans="1:5" s="23" customFormat="1" ht="12.75">
      <c r="A2667" s="34" t="s">
        <v>3496</v>
      </c>
      <c r="B2667" s="20">
        <v>75611</v>
      </c>
      <c r="C2667" s="21" t="s">
        <v>719</v>
      </c>
      <c r="D2667" s="20" t="s">
        <v>720</v>
      </c>
      <c r="E2667" s="29">
        <v>18</v>
      </c>
    </row>
    <row r="2668" spans="1:5" s="23" customFormat="1" ht="12.75">
      <c r="A2668" s="32" t="s">
        <v>3496</v>
      </c>
      <c r="B2668" s="20">
        <v>75609</v>
      </c>
      <c r="C2668" s="21" t="s">
        <v>721</v>
      </c>
      <c r="D2668" s="20" t="s">
        <v>720</v>
      </c>
      <c r="E2668" s="29">
        <v>17.35</v>
      </c>
    </row>
    <row r="2669" spans="1:5" s="23" customFormat="1" ht="12.75">
      <c r="A2669" s="34" t="s">
        <v>3496</v>
      </c>
      <c r="B2669" s="20">
        <v>75610</v>
      </c>
      <c r="C2669" s="21" t="s">
        <v>722</v>
      </c>
      <c r="D2669" s="20" t="s">
        <v>720</v>
      </c>
      <c r="E2669" s="29">
        <v>10.6</v>
      </c>
    </row>
    <row r="2670" spans="1:5" s="23" customFormat="1" ht="12.75">
      <c r="A2670" s="34" t="s">
        <v>3496</v>
      </c>
      <c r="B2670" s="20">
        <v>75608</v>
      </c>
      <c r="C2670" s="21" t="s">
        <v>723</v>
      </c>
      <c r="D2670" s="20" t="s">
        <v>720</v>
      </c>
      <c r="E2670" s="29">
        <v>7.9</v>
      </c>
    </row>
    <row r="2671" spans="1:5" s="23" customFormat="1" ht="12.75">
      <c r="A2671" s="34" t="s">
        <v>3496</v>
      </c>
      <c r="B2671" s="20">
        <v>75612</v>
      </c>
      <c r="C2671" s="21" t="s">
        <v>724</v>
      </c>
      <c r="D2671" s="20" t="s">
        <v>720</v>
      </c>
      <c r="E2671" s="29">
        <v>5.6</v>
      </c>
    </row>
    <row r="2672" spans="1:5" s="26" customFormat="1" ht="12.75">
      <c r="A2672" s="36"/>
      <c r="B2672" s="75" t="s">
        <v>725</v>
      </c>
      <c r="C2672" s="76"/>
      <c r="D2672" s="77"/>
      <c r="E2672" s="27">
        <f>SUM(E2667:E2671)</f>
        <v>59.45</v>
      </c>
    </row>
    <row r="2673" spans="1:5" s="23" customFormat="1" ht="25.5">
      <c r="A2673" s="34" t="s">
        <v>3496</v>
      </c>
      <c r="B2673" s="20">
        <v>75303</v>
      </c>
      <c r="C2673" s="21" t="s">
        <v>726</v>
      </c>
      <c r="D2673" s="20" t="s">
        <v>727</v>
      </c>
      <c r="E2673" s="29">
        <v>25</v>
      </c>
    </row>
    <row r="2674" spans="1:5" s="26" customFormat="1" ht="12.75">
      <c r="A2674" s="36"/>
      <c r="B2674" s="75" t="s">
        <v>728</v>
      </c>
      <c r="C2674" s="76"/>
      <c r="D2674" s="77"/>
      <c r="E2674" s="27">
        <f>SUM(E2673)</f>
        <v>25</v>
      </c>
    </row>
    <row r="2675" spans="1:5" s="23" customFormat="1" ht="12.75">
      <c r="A2675" s="34" t="s">
        <v>3496</v>
      </c>
      <c r="B2675" s="20">
        <v>76338</v>
      </c>
      <c r="C2675" s="21" t="s">
        <v>729</v>
      </c>
      <c r="D2675" s="20" t="s">
        <v>730</v>
      </c>
      <c r="E2675" s="29">
        <v>23.45</v>
      </c>
    </row>
    <row r="2676" spans="1:5" s="26" customFormat="1" ht="12.75">
      <c r="A2676" s="36"/>
      <c r="B2676" s="75" t="s">
        <v>731</v>
      </c>
      <c r="C2676" s="76"/>
      <c r="D2676" s="77"/>
      <c r="E2676" s="27">
        <f>SUM(E2675)</f>
        <v>23.45</v>
      </c>
    </row>
    <row r="2677" spans="1:5" s="23" customFormat="1" ht="25.5">
      <c r="A2677" s="34" t="s">
        <v>3496</v>
      </c>
      <c r="B2677" s="20">
        <v>76094</v>
      </c>
      <c r="C2677" s="21" t="s">
        <v>732</v>
      </c>
      <c r="D2677" s="20" t="s">
        <v>733</v>
      </c>
      <c r="E2677" s="29">
        <v>27</v>
      </c>
    </row>
    <row r="2678" spans="1:5" s="23" customFormat="1" ht="12.75">
      <c r="A2678" s="34" t="s">
        <v>3496</v>
      </c>
      <c r="B2678" s="20">
        <v>76098</v>
      </c>
      <c r="C2678" s="21" t="s">
        <v>734</v>
      </c>
      <c r="D2678" s="20" t="s">
        <v>733</v>
      </c>
      <c r="E2678" s="29">
        <v>21.31</v>
      </c>
    </row>
    <row r="2679" spans="1:5" s="23" customFormat="1" ht="12.75">
      <c r="A2679" s="34" t="s">
        <v>3496</v>
      </c>
      <c r="B2679" s="20">
        <v>76099</v>
      </c>
      <c r="C2679" s="21" t="s">
        <v>735</v>
      </c>
      <c r="D2679" s="20" t="s">
        <v>733</v>
      </c>
      <c r="E2679" s="29">
        <v>14.99</v>
      </c>
    </row>
    <row r="2680" spans="1:5" s="23" customFormat="1" ht="12.75">
      <c r="A2680" s="34" t="s">
        <v>3496</v>
      </c>
      <c r="B2680" s="20">
        <v>76096</v>
      </c>
      <c r="C2680" s="21" t="s">
        <v>736</v>
      </c>
      <c r="D2680" s="20" t="s">
        <v>733</v>
      </c>
      <c r="E2680" s="29">
        <v>13.7</v>
      </c>
    </row>
    <row r="2681" spans="1:5" s="23" customFormat="1" ht="12.75">
      <c r="A2681" s="34" t="s">
        <v>3496</v>
      </c>
      <c r="B2681" s="20">
        <v>76095</v>
      </c>
      <c r="C2681" s="21" t="s">
        <v>737</v>
      </c>
      <c r="D2681" s="20" t="s">
        <v>733</v>
      </c>
      <c r="E2681" s="29">
        <v>13</v>
      </c>
    </row>
    <row r="2682" spans="1:5" s="18" customFormat="1" ht="12.75">
      <c r="A2682" s="32"/>
      <c r="B2682" s="75" t="s">
        <v>738</v>
      </c>
      <c r="C2682" s="76"/>
      <c r="D2682" s="77"/>
      <c r="E2682" s="27">
        <f>SUM(E2677:E2681)</f>
        <v>90</v>
      </c>
    </row>
    <row r="2683" spans="1:5" s="23" customFormat="1" ht="25.5">
      <c r="A2683" s="34" t="s">
        <v>3496</v>
      </c>
      <c r="B2683" s="20">
        <v>73745</v>
      </c>
      <c r="C2683" s="21" t="s">
        <v>739</v>
      </c>
      <c r="D2683" s="20" t="s">
        <v>3566</v>
      </c>
      <c r="E2683" s="29">
        <v>20.85</v>
      </c>
    </row>
    <row r="2684" spans="1:5" s="23" customFormat="1" ht="12.75">
      <c r="A2684" s="34" t="s">
        <v>3496</v>
      </c>
      <c r="B2684" s="20">
        <v>73747</v>
      </c>
      <c r="C2684" s="21" t="s">
        <v>740</v>
      </c>
      <c r="D2684" s="20" t="s">
        <v>3566</v>
      </c>
      <c r="E2684" s="29">
        <v>5.5</v>
      </c>
    </row>
    <row r="2685" spans="1:5" s="26" customFormat="1" ht="12.75">
      <c r="A2685" s="36"/>
      <c r="B2685" s="75" t="s">
        <v>3567</v>
      </c>
      <c r="C2685" s="76"/>
      <c r="D2685" s="77"/>
      <c r="E2685" s="27">
        <f>SUM(E2683:E2684)</f>
        <v>26.35</v>
      </c>
    </row>
    <row r="2686" spans="1:5" s="23" customFormat="1" ht="25.5">
      <c r="A2686" s="34" t="s">
        <v>3496</v>
      </c>
      <c r="B2686" s="20">
        <v>75447</v>
      </c>
      <c r="C2686" s="21" t="s">
        <v>741</v>
      </c>
      <c r="D2686" s="20" t="s">
        <v>742</v>
      </c>
      <c r="E2686" s="29">
        <v>4.7</v>
      </c>
    </row>
    <row r="2687" spans="1:5" s="26" customFormat="1" ht="12.75">
      <c r="A2687" s="36"/>
      <c r="B2687" s="75" t="s">
        <v>743</v>
      </c>
      <c r="C2687" s="76"/>
      <c r="D2687" s="77"/>
      <c r="E2687" s="27">
        <f>SUM(E2686)</f>
        <v>4.7</v>
      </c>
    </row>
    <row r="2688" spans="1:5" s="23" customFormat="1" ht="25.5">
      <c r="A2688" s="34" t="s">
        <v>3496</v>
      </c>
      <c r="B2688" s="20">
        <v>75041</v>
      </c>
      <c r="C2688" s="21" t="s">
        <v>744</v>
      </c>
      <c r="D2688" s="20" t="s">
        <v>745</v>
      </c>
      <c r="E2688" s="29">
        <v>6.28</v>
      </c>
    </row>
    <row r="2689" spans="1:5" s="26" customFormat="1" ht="12.75">
      <c r="A2689" s="36"/>
      <c r="B2689" s="75" t="s">
        <v>746</v>
      </c>
      <c r="C2689" s="76"/>
      <c r="D2689" s="77"/>
      <c r="E2689" s="27">
        <f>SUM(E2688)</f>
        <v>6.28</v>
      </c>
    </row>
    <row r="2690" spans="2:5" s="18" customFormat="1" ht="12.75">
      <c r="B2690" s="78" t="s">
        <v>3641</v>
      </c>
      <c r="C2690" s="79"/>
      <c r="D2690" s="80"/>
      <c r="E2690" s="27">
        <f>E2598+E2601+E2603+E2605+E2607+E2611+E2618+E2620+E2622+E2627+E2631+E2633+E2637+E2640+E2643+E2646+E2649+E2651+E2654+E2661+E2663+E2666+E2672+E2674+E2676+E2682+E2685+E2687+E2689</f>
        <v>824.8000000000001</v>
      </c>
    </row>
    <row r="2691" spans="1:5" s="23" customFormat="1" ht="12.75">
      <c r="A2691" s="34" t="s">
        <v>1525</v>
      </c>
      <c r="B2691" s="42" t="s">
        <v>3642</v>
      </c>
      <c r="C2691" s="21" t="s">
        <v>3643</v>
      </c>
      <c r="D2691" s="20" t="s">
        <v>3644</v>
      </c>
      <c r="E2691" s="29">
        <v>9.1</v>
      </c>
    </row>
    <row r="2692" spans="1:5" s="23" customFormat="1" ht="12.75">
      <c r="A2692" s="34" t="s">
        <v>1525</v>
      </c>
      <c r="B2692" s="42" t="s">
        <v>3645</v>
      </c>
      <c r="C2692" s="21" t="s">
        <v>3646</v>
      </c>
      <c r="D2692" s="20" t="s">
        <v>3644</v>
      </c>
      <c r="E2692" s="29">
        <v>4</v>
      </c>
    </row>
    <row r="2693" spans="1:5" s="23" customFormat="1" ht="12.75">
      <c r="A2693" s="34" t="s">
        <v>1525</v>
      </c>
      <c r="B2693" s="42" t="s">
        <v>3647</v>
      </c>
      <c r="C2693" s="21" t="s">
        <v>3648</v>
      </c>
      <c r="D2693" s="20" t="s">
        <v>3644</v>
      </c>
      <c r="E2693" s="29">
        <v>9.4</v>
      </c>
    </row>
    <row r="2694" spans="1:5" s="23" customFormat="1" ht="12.75">
      <c r="A2694" s="34" t="s">
        <v>1525</v>
      </c>
      <c r="B2694" s="42" t="s">
        <v>3649</v>
      </c>
      <c r="C2694" s="21" t="s">
        <v>3650</v>
      </c>
      <c r="D2694" s="20" t="s">
        <v>3644</v>
      </c>
      <c r="E2694" s="29">
        <v>9.6</v>
      </c>
    </row>
    <row r="2695" spans="1:5" s="26" customFormat="1" ht="12.75">
      <c r="A2695" s="36"/>
      <c r="B2695" s="75" t="s">
        <v>3651</v>
      </c>
      <c r="C2695" s="86"/>
      <c r="D2695" s="87"/>
      <c r="E2695" s="27">
        <f>SUM(E2691:E2694)</f>
        <v>32.1</v>
      </c>
    </row>
    <row r="2696" spans="1:5" s="23" customFormat="1" ht="12.75">
      <c r="A2696" s="34" t="s">
        <v>1525</v>
      </c>
      <c r="B2696" s="42" t="s">
        <v>3652</v>
      </c>
      <c r="C2696" s="21" t="s">
        <v>3653</v>
      </c>
      <c r="D2696" s="20" t="s">
        <v>3654</v>
      </c>
      <c r="E2696" s="29">
        <v>4.15</v>
      </c>
    </row>
    <row r="2697" spans="1:5" s="23" customFormat="1" ht="12.75">
      <c r="A2697" s="34" t="s">
        <v>1525</v>
      </c>
      <c r="B2697" s="42" t="s">
        <v>3655</v>
      </c>
      <c r="C2697" s="21" t="s">
        <v>3656</v>
      </c>
      <c r="D2697" s="20" t="s">
        <v>3654</v>
      </c>
      <c r="E2697" s="29">
        <v>6.2</v>
      </c>
    </row>
    <row r="2698" spans="1:5" s="26" customFormat="1" ht="12.75">
      <c r="A2698" s="36"/>
      <c r="B2698" s="75" t="s">
        <v>3657</v>
      </c>
      <c r="C2698" s="86"/>
      <c r="D2698" s="87"/>
      <c r="E2698" s="27">
        <f>SUM(E2696:E2697)</f>
        <v>10.350000000000001</v>
      </c>
    </row>
    <row r="2699" spans="1:5" s="23" customFormat="1" ht="12.75">
      <c r="A2699" s="34" t="s">
        <v>1525</v>
      </c>
      <c r="B2699" s="42" t="s">
        <v>3658</v>
      </c>
      <c r="C2699" s="21" t="s">
        <v>3659</v>
      </c>
      <c r="D2699" s="20" t="s">
        <v>1728</v>
      </c>
      <c r="E2699" s="29">
        <v>12.8</v>
      </c>
    </row>
    <row r="2700" spans="1:5" s="23" customFormat="1" ht="12.75">
      <c r="A2700" s="34" t="s">
        <v>1525</v>
      </c>
      <c r="B2700" s="49" t="s">
        <v>3660</v>
      </c>
      <c r="C2700" s="19" t="s">
        <v>3661</v>
      </c>
      <c r="D2700" s="37" t="s">
        <v>1728</v>
      </c>
      <c r="E2700" s="31">
        <v>12.2</v>
      </c>
    </row>
    <row r="2701" spans="1:5" s="23" customFormat="1" ht="12.75">
      <c r="A2701" s="34" t="s">
        <v>1525</v>
      </c>
      <c r="B2701" s="42" t="s">
        <v>3662</v>
      </c>
      <c r="C2701" s="21" t="s">
        <v>3663</v>
      </c>
      <c r="D2701" s="20" t="s">
        <v>1728</v>
      </c>
      <c r="E2701" s="29">
        <v>0.95</v>
      </c>
    </row>
    <row r="2702" spans="1:5" s="26" customFormat="1" ht="12.75">
      <c r="A2702" s="36"/>
      <c r="B2702" s="75" t="s">
        <v>1732</v>
      </c>
      <c r="C2702" s="86"/>
      <c r="D2702" s="87"/>
      <c r="E2702" s="27">
        <f>SUM(E2699:E2701)</f>
        <v>25.95</v>
      </c>
    </row>
    <row r="2703" spans="1:5" s="23" customFormat="1" ht="25.5">
      <c r="A2703" s="34" t="s">
        <v>1525</v>
      </c>
      <c r="B2703" s="42" t="s">
        <v>3664</v>
      </c>
      <c r="C2703" s="21" t="s">
        <v>3665</v>
      </c>
      <c r="D2703" s="20" t="s">
        <v>3666</v>
      </c>
      <c r="E2703" s="29">
        <v>13.2</v>
      </c>
    </row>
    <row r="2704" spans="1:5" s="23" customFormat="1" ht="12.75">
      <c r="A2704" s="34"/>
      <c r="B2704" s="75" t="s">
        <v>3667</v>
      </c>
      <c r="C2704" s="76"/>
      <c r="D2704" s="77"/>
      <c r="E2704" s="27">
        <f>SUM(E2703)</f>
        <v>13.2</v>
      </c>
    </row>
    <row r="2705" spans="1:5" s="23" customFormat="1" ht="12.75">
      <c r="A2705" s="34" t="s">
        <v>1525</v>
      </c>
      <c r="B2705" s="42" t="s">
        <v>3668</v>
      </c>
      <c r="C2705" s="21" t="s">
        <v>3669</v>
      </c>
      <c r="D2705" s="20" t="s">
        <v>3670</v>
      </c>
      <c r="E2705" s="29">
        <v>16.45</v>
      </c>
    </row>
    <row r="2706" spans="1:5" s="23" customFormat="1" ht="12.75">
      <c r="A2706" s="34"/>
      <c r="B2706" s="75" t="s">
        <v>3671</v>
      </c>
      <c r="C2706" s="76"/>
      <c r="D2706" s="77"/>
      <c r="E2706" s="27">
        <f>SUM(E2705)</f>
        <v>16.45</v>
      </c>
    </row>
    <row r="2707" spans="1:5" s="23" customFormat="1" ht="25.5">
      <c r="A2707" s="34" t="s">
        <v>1525</v>
      </c>
      <c r="B2707" s="42" t="s">
        <v>3672</v>
      </c>
      <c r="C2707" s="21" t="s">
        <v>3673</v>
      </c>
      <c r="D2707" s="20" t="s">
        <v>3674</v>
      </c>
      <c r="E2707" s="29">
        <v>15.6</v>
      </c>
    </row>
    <row r="2708" spans="1:5" s="23" customFormat="1" ht="25.5">
      <c r="A2708" s="34" t="s">
        <v>1525</v>
      </c>
      <c r="B2708" s="42" t="s">
        <v>3675</v>
      </c>
      <c r="C2708" s="21" t="s">
        <v>3676</v>
      </c>
      <c r="D2708" s="20" t="s">
        <v>3674</v>
      </c>
      <c r="E2708" s="29">
        <v>14.2</v>
      </c>
    </row>
    <row r="2709" spans="1:5" s="26" customFormat="1" ht="12.75">
      <c r="A2709" s="36"/>
      <c r="B2709" s="75" t="s">
        <v>3677</v>
      </c>
      <c r="C2709" s="86"/>
      <c r="D2709" s="87"/>
      <c r="E2709" s="27">
        <f>SUM(E2707:E2708)</f>
        <v>29.799999999999997</v>
      </c>
    </row>
    <row r="2710" spans="1:5" s="23" customFormat="1" ht="12.75">
      <c r="A2710" s="34" t="s">
        <v>1525</v>
      </c>
      <c r="B2710" s="42" t="s">
        <v>3678</v>
      </c>
      <c r="C2710" s="21" t="s">
        <v>3679</v>
      </c>
      <c r="D2710" s="20" t="s">
        <v>3680</v>
      </c>
      <c r="E2710" s="29">
        <v>4.2</v>
      </c>
    </row>
    <row r="2711" spans="1:5" s="23" customFormat="1" ht="12.75">
      <c r="A2711" s="34" t="s">
        <v>1525</v>
      </c>
      <c r="B2711" s="42" t="s">
        <v>3681</v>
      </c>
      <c r="C2711" s="21" t="s">
        <v>3682</v>
      </c>
      <c r="D2711" s="20" t="s">
        <v>3680</v>
      </c>
      <c r="E2711" s="29">
        <v>3</v>
      </c>
    </row>
    <row r="2712" spans="1:5" s="26" customFormat="1" ht="12.75">
      <c r="A2712" s="36"/>
      <c r="B2712" s="75" t="s">
        <v>3683</v>
      </c>
      <c r="C2712" s="86"/>
      <c r="D2712" s="87"/>
      <c r="E2712" s="27">
        <f>SUM(E2710:E2711)</f>
        <v>7.2</v>
      </c>
    </row>
    <row r="2713" spans="1:5" s="23" customFormat="1" ht="25.5">
      <c r="A2713" s="34" t="s">
        <v>1525</v>
      </c>
      <c r="B2713" s="42" t="s">
        <v>3684</v>
      </c>
      <c r="C2713" s="21" t="s">
        <v>3685</v>
      </c>
      <c r="D2713" s="20" t="s">
        <v>3686</v>
      </c>
      <c r="E2713" s="29">
        <v>13</v>
      </c>
    </row>
    <row r="2714" spans="1:5" s="26" customFormat="1" ht="12.75">
      <c r="A2714" s="36"/>
      <c r="B2714" s="75" t="s">
        <v>3687</v>
      </c>
      <c r="C2714" s="86"/>
      <c r="D2714" s="87"/>
      <c r="E2714" s="27">
        <f>SUM(E2713)</f>
        <v>13</v>
      </c>
    </row>
    <row r="2715" spans="1:5" s="23" customFormat="1" ht="12.75">
      <c r="A2715" s="34" t="s">
        <v>1525</v>
      </c>
      <c r="B2715" s="42" t="s">
        <v>3688</v>
      </c>
      <c r="C2715" s="21" t="s">
        <v>3689</v>
      </c>
      <c r="D2715" s="20" t="s">
        <v>1571</v>
      </c>
      <c r="E2715" s="29">
        <v>8.5</v>
      </c>
    </row>
    <row r="2716" spans="1:5" s="23" customFormat="1" ht="12.75">
      <c r="A2716" s="34" t="s">
        <v>1525</v>
      </c>
      <c r="B2716" s="42" t="s">
        <v>3690</v>
      </c>
      <c r="C2716" s="21" t="s">
        <v>3691</v>
      </c>
      <c r="D2716" s="20" t="s">
        <v>1571</v>
      </c>
      <c r="E2716" s="29">
        <v>6.2</v>
      </c>
    </row>
    <row r="2717" spans="1:5" s="26" customFormat="1" ht="12.75">
      <c r="A2717" s="36"/>
      <c r="B2717" s="75" t="s">
        <v>1574</v>
      </c>
      <c r="C2717" s="86"/>
      <c r="D2717" s="87"/>
      <c r="E2717" s="27">
        <f>SUM(E2715:E2716)</f>
        <v>14.7</v>
      </c>
    </row>
    <row r="2718" spans="1:5" s="23" customFormat="1" ht="12.75">
      <c r="A2718" s="34" t="s">
        <v>1525</v>
      </c>
      <c r="B2718" s="42" t="s">
        <v>3692</v>
      </c>
      <c r="C2718" s="21" t="s">
        <v>3693</v>
      </c>
      <c r="D2718" s="20" t="s">
        <v>3694</v>
      </c>
      <c r="E2718" s="29">
        <v>15.5</v>
      </c>
    </row>
    <row r="2719" spans="1:5" s="23" customFormat="1" ht="12.75">
      <c r="A2719" s="34" t="s">
        <v>1525</v>
      </c>
      <c r="B2719" s="42" t="s">
        <v>3695</v>
      </c>
      <c r="C2719" s="21" t="s">
        <v>3696</v>
      </c>
      <c r="D2719" s="20" t="s">
        <v>3694</v>
      </c>
      <c r="E2719" s="29">
        <v>18</v>
      </c>
    </row>
    <row r="2720" spans="1:5" s="23" customFormat="1" ht="12.75">
      <c r="A2720" s="34" t="s">
        <v>1525</v>
      </c>
      <c r="B2720" s="42" t="s">
        <v>3697</v>
      </c>
      <c r="C2720" s="21" t="s">
        <v>3698</v>
      </c>
      <c r="D2720" s="20" t="s">
        <v>3694</v>
      </c>
      <c r="E2720" s="29">
        <v>11.6</v>
      </c>
    </row>
    <row r="2721" spans="1:5" s="23" customFormat="1" ht="12.75">
      <c r="A2721" s="34" t="s">
        <v>1525</v>
      </c>
      <c r="B2721" s="42" t="s">
        <v>3699</v>
      </c>
      <c r="C2721" s="21" t="s">
        <v>3700</v>
      </c>
      <c r="D2721" s="20" t="s">
        <v>3694</v>
      </c>
      <c r="E2721" s="29">
        <v>21.7</v>
      </c>
    </row>
    <row r="2722" spans="1:5" s="23" customFormat="1" ht="12.75">
      <c r="A2722" s="34" t="s">
        <v>1525</v>
      </c>
      <c r="B2722" s="42" t="s">
        <v>3701</v>
      </c>
      <c r="C2722" s="21" t="s">
        <v>3702</v>
      </c>
      <c r="D2722" s="20" t="s">
        <v>3694</v>
      </c>
      <c r="E2722" s="29">
        <v>2</v>
      </c>
    </row>
    <row r="2723" spans="1:5" s="23" customFormat="1" ht="25.5">
      <c r="A2723" s="34" t="s">
        <v>1525</v>
      </c>
      <c r="B2723" s="42" t="s">
        <v>3703</v>
      </c>
      <c r="C2723" s="21" t="s">
        <v>3704</v>
      </c>
      <c r="D2723" s="20" t="s">
        <v>3694</v>
      </c>
      <c r="E2723" s="29">
        <v>1.15</v>
      </c>
    </row>
    <row r="2724" spans="1:5" s="23" customFormat="1" ht="25.5">
      <c r="A2724" s="34" t="s">
        <v>1525</v>
      </c>
      <c r="B2724" s="42" t="s">
        <v>3705</v>
      </c>
      <c r="C2724" s="21" t="s">
        <v>3706</v>
      </c>
      <c r="D2724" s="20" t="s">
        <v>3694</v>
      </c>
      <c r="E2724" s="29">
        <v>13.3</v>
      </c>
    </row>
    <row r="2725" spans="1:5" s="26" customFormat="1" ht="12.75">
      <c r="A2725" s="36"/>
      <c r="B2725" s="75" t="s">
        <v>3707</v>
      </c>
      <c r="C2725" s="86"/>
      <c r="D2725" s="87"/>
      <c r="E2725" s="27">
        <f>SUM(E2718:E2724)</f>
        <v>83.25</v>
      </c>
    </row>
    <row r="2726" spans="1:5" s="23" customFormat="1" ht="12.75">
      <c r="A2726" s="34" t="s">
        <v>1525</v>
      </c>
      <c r="B2726" s="42" t="s">
        <v>3708</v>
      </c>
      <c r="C2726" s="21" t="s">
        <v>3709</v>
      </c>
      <c r="D2726" s="20" t="s">
        <v>3710</v>
      </c>
      <c r="E2726" s="29">
        <v>3.35</v>
      </c>
    </row>
    <row r="2727" spans="1:5" s="23" customFormat="1" ht="12.75">
      <c r="A2727" s="34" t="s">
        <v>1525</v>
      </c>
      <c r="B2727" s="42" t="s">
        <v>3711</v>
      </c>
      <c r="C2727" s="21" t="s">
        <v>3712</v>
      </c>
      <c r="D2727" s="20" t="s">
        <v>3710</v>
      </c>
      <c r="E2727" s="29">
        <v>14.7</v>
      </c>
    </row>
    <row r="2728" spans="1:5" s="26" customFormat="1" ht="12.75">
      <c r="A2728" s="36"/>
      <c r="B2728" s="75" t="s">
        <v>3713</v>
      </c>
      <c r="C2728" s="86"/>
      <c r="D2728" s="87"/>
      <c r="E2728" s="27">
        <f>SUM(E2726:E2727)</f>
        <v>18.05</v>
      </c>
    </row>
    <row r="2729" spans="1:5" s="23" customFormat="1" ht="12.75">
      <c r="A2729" s="34" t="s">
        <v>1525</v>
      </c>
      <c r="B2729" s="42" t="s">
        <v>3714</v>
      </c>
      <c r="C2729" s="21" t="s">
        <v>3715</v>
      </c>
      <c r="D2729" s="20" t="s">
        <v>3716</v>
      </c>
      <c r="E2729" s="29">
        <v>10.1</v>
      </c>
    </row>
    <row r="2730" spans="1:5" s="23" customFormat="1" ht="12.75">
      <c r="A2730" s="34" t="s">
        <v>1525</v>
      </c>
      <c r="B2730" s="42" t="s">
        <v>3717</v>
      </c>
      <c r="C2730" s="21" t="s">
        <v>3718</v>
      </c>
      <c r="D2730" s="20" t="s">
        <v>3716</v>
      </c>
      <c r="E2730" s="29">
        <v>15</v>
      </c>
    </row>
    <row r="2731" spans="1:5" s="26" customFormat="1" ht="12.75">
      <c r="A2731" s="36"/>
      <c r="B2731" s="75" t="s">
        <v>3719</v>
      </c>
      <c r="C2731" s="86"/>
      <c r="D2731" s="87"/>
      <c r="E2731" s="27">
        <f>SUM(E2729:E2730)</f>
        <v>25.1</v>
      </c>
    </row>
    <row r="2732" spans="1:5" s="23" customFormat="1" ht="25.5">
      <c r="A2732" s="34" t="s">
        <v>1525</v>
      </c>
      <c r="B2732" s="42" t="s">
        <v>3720</v>
      </c>
      <c r="C2732" s="21" t="s">
        <v>3721</v>
      </c>
      <c r="D2732" s="20" t="s">
        <v>3722</v>
      </c>
      <c r="E2732" s="29">
        <v>7.6</v>
      </c>
    </row>
    <row r="2733" spans="1:5" s="23" customFormat="1" ht="12.75">
      <c r="A2733" s="34" t="s">
        <v>1525</v>
      </c>
      <c r="B2733" s="42" t="s">
        <v>3723</v>
      </c>
      <c r="C2733" s="21" t="s">
        <v>3724</v>
      </c>
      <c r="D2733" s="20" t="s">
        <v>3722</v>
      </c>
      <c r="E2733" s="29">
        <v>15.7</v>
      </c>
    </row>
    <row r="2734" spans="1:5" s="23" customFormat="1" ht="12.75">
      <c r="A2734" s="34"/>
      <c r="B2734" s="75" t="s">
        <v>3725</v>
      </c>
      <c r="C2734" s="86"/>
      <c r="D2734" s="87"/>
      <c r="E2734" s="27">
        <f>SUM(E2732:E2733)</f>
        <v>23.299999999999997</v>
      </c>
    </row>
    <row r="2735" spans="1:5" s="23" customFormat="1" ht="12.75">
      <c r="A2735" s="34" t="s">
        <v>1525</v>
      </c>
      <c r="B2735" s="42" t="s">
        <v>3726</v>
      </c>
      <c r="C2735" s="21" t="s">
        <v>3727</v>
      </c>
      <c r="D2735" s="20" t="s">
        <v>3086</v>
      </c>
      <c r="E2735" s="29">
        <v>14.4</v>
      </c>
    </row>
    <row r="2736" spans="1:5" s="26" customFormat="1" ht="12.75">
      <c r="A2736" s="36"/>
      <c r="B2736" s="75" t="s">
        <v>4431</v>
      </c>
      <c r="C2736" s="86"/>
      <c r="D2736" s="87"/>
      <c r="E2736" s="27">
        <f>SUM(E2735)</f>
        <v>14.4</v>
      </c>
    </row>
    <row r="2737" spans="1:5" s="23" customFormat="1" ht="12.75">
      <c r="A2737" s="34" t="s">
        <v>1525</v>
      </c>
      <c r="B2737" s="42" t="s">
        <v>3728</v>
      </c>
      <c r="C2737" s="21" t="s">
        <v>3729</v>
      </c>
      <c r="D2737" s="20" t="s">
        <v>3730</v>
      </c>
      <c r="E2737" s="29">
        <v>5.85</v>
      </c>
    </row>
    <row r="2738" spans="1:5" s="26" customFormat="1" ht="12.75">
      <c r="A2738" s="36"/>
      <c r="B2738" s="75" t="s">
        <v>3731</v>
      </c>
      <c r="C2738" s="86"/>
      <c r="D2738" s="87"/>
      <c r="E2738" s="27">
        <f>SUM(E2737)</f>
        <v>5.85</v>
      </c>
    </row>
    <row r="2739" spans="1:5" s="23" customFormat="1" ht="25.5">
      <c r="A2739" s="34" t="s">
        <v>1525</v>
      </c>
      <c r="B2739" s="42" t="s">
        <v>3732</v>
      </c>
      <c r="C2739" s="21" t="s">
        <v>3733</v>
      </c>
      <c r="D2739" s="20" t="s">
        <v>3734</v>
      </c>
      <c r="E2739" s="29">
        <v>10.8</v>
      </c>
    </row>
    <row r="2740" spans="1:5" s="23" customFormat="1" ht="25.5">
      <c r="A2740" s="34" t="s">
        <v>1525</v>
      </c>
      <c r="B2740" s="42" t="s">
        <v>3735</v>
      </c>
      <c r="C2740" s="21" t="s">
        <v>3736</v>
      </c>
      <c r="D2740" s="20" t="s">
        <v>3734</v>
      </c>
      <c r="E2740" s="29">
        <v>8.5</v>
      </c>
    </row>
    <row r="2741" spans="1:5" s="23" customFormat="1" ht="12.75">
      <c r="A2741" s="34" t="s">
        <v>1525</v>
      </c>
      <c r="B2741" s="42" t="s">
        <v>3737</v>
      </c>
      <c r="C2741" s="21" t="s">
        <v>3738</v>
      </c>
      <c r="D2741" s="20" t="s">
        <v>3734</v>
      </c>
      <c r="E2741" s="29">
        <v>5.9</v>
      </c>
    </row>
    <row r="2742" spans="1:5" s="23" customFormat="1" ht="25.5">
      <c r="A2742" s="34" t="s">
        <v>1525</v>
      </c>
      <c r="B2742" s="42" t="s">
        <v>3739</v>
      </c>
      <c r="C2742" s="21" t="s">
        <v>2970</v>
      </c>
      <c r="D2742" s="20" t="s">
        <v>3734</v>
      </c>
      <c r="E2742" s="29">
        <v>6.6</v>
      </c>
    </row>
    <row r="2743" spans="1:5" s="23" customFormat="1" ht="25.5">
      <c r="A2743" s="34" t="s">
        <v>1525</v>
      </c>
      <c r="B2743" s="42" t="s">
        <v>2971</v>
      </c>
      <c r="C2743" s="21" t="s">
        <v>2972</v>
      </c>
      <c r="D2743" s="20" t="s">
        <v>3734</v>
      </c>
      <c r="E2743" s="29">
        <v>6.9</v>
      </c>
    </row>
    <row r="2744" spans="1:5" s="26" customFormat="1" ht="12.75">
      <c r="A2744" s="36"/>
      <c r="B2744" s="75" t="s">
        <v>2973</v>
      </c>
      <c r="C2744" s="86"/>
      <c r="D2744" s="87"/>
      <c r="E2744" s="27">
        <f>SUM(E2739:E2743)</f>
        <v>38.7</v>
      </c>
    </row>
    <row r="2745" spans="1:5" s="23" customFormat="1" ht="25.5">
      <c r="A2745" s="34" t="s">
        <v>1525</v>
      </c>
      <c r="B2745" s="42" t="s">
        <v>2974</v>
      </c>
      <c r="C2745" s="21" t="s">
        <v>2975</v>
      </c>
      <c r="D2745" s="20" t="s">
        <v>2976</v>
      </c>
      <c r="E2745" s="29">
        <v>8.6</v>
      </c>
    </row>
    <row r="2746" spans="1:5" s="23" customFormat="1" ht="25.5">
      <c r="A2746" s="34" t="s">
        <v>1525</v>
      </c>
      <c r="B2746" s="42" t="s">
        <v>2977</v>
      </c>
      <c r="C2746" s="21" t="s">
        <v>2978</v>
      </c>
      <c r="D2746" s="20" t="s">
        <v>2976</v>
      </c>
      <c r="E2746" s="29">
        <v>29.3</v>
      </c>
    </row>
    <row r="2747" spans="1:5" s="23" customFormat="1" ht="12.75">
      <c r="A2747" s="34" t="s">
        <v>1525</v>
      </c>
      <c r="B2747" s="42" t="s">
        <v>2979</v>
      </c>
      <c r="C2747" s="21" t="s">
        <v>2980</v>
      </c>
      <c r="D2747" s="20" t="s">
        <v>2976</v>
      </c>
      <c r="E2747" s="29">
        <v>6.65</v>
      </c>
    </row>
    <row r="2748" spans="1:5" s="26" customFormat="1" ht="12.75">
      <c r="A2748" s="36"/>
      <c r="B2748" s="75" t="s">
        <v>2981</v>
      </c>
      <c r="C2748" s="86"/>
      <c r="D2748" s="87"/>
      <c r="E2748" s="27">
        <f>SUM(E2745:E2747)</f>
        <v>44.55</v>
      </c>
    </row>
    <row r="2749" spans="1:5" s="23" customFormat="1" ht="12.75">
      <c r="A2749" s="34" t="s">
        <v>1525</v>
      </c>
      <c r="B2749" s="42" t="s">
        <v>2982</v>
      </c>
      <c r="C2749" s="21" t="s">
        <v>2983</v>
      </c>
      <c r="D2749" s="20" t="s">
        <v>2984</v>
      </c>
      <c r="E2749" s="29">
        <v>6.1</v>
      </c>
    </row>
    <row r="2750" spans="1:5" s="23" customFormat="1" ht="25.5">
      <c r="A2750" s="34" t="s">
        <v>1525</v>
      </c>
      <c r="B2750" s="42" t="s">
        <v>2985</v>
      </c>
      <c r="C2750" s="21" t="s">
        <v>2986</v>
      </c>
      <c r="D2750" s="20" t="s">
        <v>2984</v>
      </c>
      <c r="E2750" s="29">
        <v>3.8</v>
      </c>
    </row>
    <row r="2751" spans="1:5" s="26" customFormat="1" ht="12.75">
      <c r="A2751" s="36"/>
      <c r="B2751" s="75" t="s">
        <v>2987</v>
      </c>
      <c r="C2751" s="86"/>
      <c r="D2751" s="87"/>
      <c r="E2751" s="27">
        <f>SUM(E2749:E2750)</f>
        <v>9.899999999999999</v>
      </c>
    </row>
    <row r="2752" spans="1:5" s="23" customFormat="1" ht="12.75">
      <c r="A2752" s="34" t="s">
        <v>1525</v>
      </c>
      <c r="B2752" s="42" t="s">
        <v>2988</v>
      </c>
      <c r="C2752" s="21" t="s">
        <v>2989</v>
      </c>
      <c r="D2752" s="20" t="s">
        <v>2990</v>
      </c>
      <c r="E2752" s="29">
        <v>8.5</v>
      </c>
    </row>
    <row r="2753" spans="1:5" s="26" customFormat="1" ht="12.75">
      <c r="A2753" s="36"/>
      <c r="B2753" s="75" t="s">
        <v>2991</v>
      </c>
      <c r="C2753" s="86"/>
      <c r="D2753" s="87"/>
      <c r="E2753" s="27">
        <f>SUM(E2752)</f>
        <v>8.5</v>
      </c>
    </row>
    <row r="2754" spans="1:5" s="23" customFormat="1" ht="25.5">
      <c r="A2754" s="34" t="s">
        <v>1525</v>
      </c>
      <c r="B2754" s="42" t="s">
        <v>2992</v>
      </c>
      <c r="C2754" s="21" t="s">
        <v>2993</v>
      </c>
      <c r="D2754" s="20" t="s">
        <v>845</v>
      </c>
      <c r="E2754" s="29">
        <v>16.6</v>
      </c>
    </row>
    <row r="2755" spans="1:5" s="23" customFormat="1" ht="25.5">
      <c r="A2755" s="34" t="s">
        <v>1525</v>
      </c>
      <c r="B2755" s="42" t="s">
        <v>846</v>
      </c>
      <c r="C2755" s="21" t="s">
        <v>847</v>
      </c>
      <c r="D2755" s="20" t="s">
        <v>845</v>
      </c>
      <c r="E2755" s="29">
        <v>2.3</v>
      </c>
    </row>
    <row r="2756" spans="1:5" s="23" customFormat="1" ht="12.75">
      <c r="A2756" s="34" t="s">
        <v>1525</v>
      </c>
      <c r="B2756" s="42" t="s">
        <v>848</v>
      </c>
      <c r="C2756" s="21" t="s">
        <v>849</v>
      </c>
      <c r="D2756" s="20" t="s">
        <v>845</v>
      </c>
      <c r="E2756" s="29">
        <v>10.1</v>
      </c>
    </row>
    <row r="2757" spans="1:5" s="23" customFormat="1" ht="12.75">
      <c r="A2757" s="34" t="s">
        <v>1525</v>
      </c>
      <c r="B2757" s="42" t="s">
        <v>850</v>
      </c>
      <c r="C2757" s="21" t="s">
        <v>851</v>
      </c>
      <c r="D2757" s="20" t="s">
        <v>845</v>
      </c>
      <c r="E2757" s="29">
        <v>12.65</v>
      </c>
    </row>
    <row r="2758" spans="1:5" s="23" customFormat="1" ht="25.5">
      <c r="A2758" s="34" t="s">
        <v>1525</v>
      </c>
      <c r="B2758" s="42" t="s">
        <v>852</v>
      </c>
      <c r="C2758" s="21" t="s">
        <v>853</v>
      </c>
      <c r="D2758" s="20" t="s">
        <v>845</v>
      </c>
      <c r="E2758" s="29">
        <v>16.8</v>
      </c>
    </row>
    <row r="2759" spans="1:5" s="23" customFormat="1" ht="12.75">
      <c r="A2759" s="34" t="s">
        <v>1525</v>
      </c>
      <c r="B2759" s="42" t="s">
        <v>854</v>
      </c>
      <c r="C2759" s="21" t="s">
        <v>855</v>
      </c>
      <c r="D2759" s="20" t="s">
        <v>845</v>
      </c>
      <c r="E2759" s="29">
        <v>15.3</v>
      </c>
    </row>
    <row r="2760" spans="1:5" s="23" customFormat="1" ht="25.5">
      <c r="A2760" s="34" t="s">
        <v>1525</v>
      </c>
      <c r="B2760" s="42" t="s">
        <v>856</v>
      </c>
      <c r="C2760" s="21" t="s">
        <v>857</v>
      </c>
      <c r="D2760" s="20" t="s">
        <v>845</v>
      </c>
      <c r="E2760" s="29">
        <v>9.4</v>
      </c>
    </row>
    <row r="2761" spans="1:5" s="26" customFormat="1" ht="12.75">
      <c r="A2761" s="36"/>
      <c r="B2761" s="75" t="s">
        <v>858</v>
      </c>
      <c r="C2761" s="86"/>
      <c r="D2761" s="87"/>
      <c r="E2761" s="27">
        <f>SUM(E2754:E2760)</f>
        <v>83.15</v>
      </c>
    </row>
    <row r="2762" spans="1:5" s="23" customFormat="1" ht="12.75">
      <c r="A2762" s="34" t="s">
        <v>1525</v>
      </c>
      <c r="B2762" s="42" t="s">
        <v>859</v>
      </c>
      <c r="C2762" s="21" t="s">
        <v>860</v>
      </c>
      <c r="D2762" s="20" t="s">
        <v>861</v>
      </c>
      <c r="E2762" s="29">
        <v>9.2</v>
      </c>
    </row>
    <row r="2763" spans="1:5" s="23" customFormat="1" ht="12.75">
      <c r="A2763" s="34" t="s">
        <v>1525</v>
      </c>
      <c r="B2763" s="42" t="s">
        <v>862</v>
      </c>
      <c r="C2763" s="21" t="s">
        <v>863</v>
      </c>
      <c r="D2763" s="20" t="s">
        <v>861</v>
      </c>
      <c r="E2763" s="29">
        <v>2.7</v>
      </c>
    </row>
    <row r="2764" spans="1:5" s="23" customFormat="1" ht="12.75">
      <c r="A2764" s="34" t="s">
        <v>1525</v>
      </c>
      <c r="B2764" s="42" t="s">
        <v>864</v>
      </c>
      <c r="C2764" s="21" t="s">
        <v>865</v>
      </c>
      <c r="D2764" s="20" t="s">
        <v>861</v>
      </c>
      <c r="E2764" s="29">
        <v>6.4</v>
      </c>
    </row>
    <row r="2765" spans="1:5" s="23" customFormat="1" ht="12.75">
      <c r="A2765" s="34" t="s">
        <v>1525</v>
      </c>
      <c r="B2765" s="42" t="s">
        <v>866</v>
      </c>
      <c r="C2765" s="21" t="s">
        <v>867</v>
      </c>
      <c r="D2765" s="20" t="s">
        <v>861</v>
      </c>
      <c r="E2765" s="29">
        <v>1.8</v>
      </c>
    </row>
    <row r="2766" spans="1:5" s="23" customFormat="1" ht="12.75">
      <c r="A2766" s="34" t="s">
        <v>1525</v>
      </c>
      <c r="B2766" s="42" t="s">
        <v>868</v>
      </c>
      <c r="C2766" s="21" t="s">
        <v>869</v>
      </c>
      <c r="D2766" s="20" t="s">
        <v>861</v>
      </c>
      <c r="E2766" s="29">
        <v>5.4</v>
      </c>
    </row>
    <row r="2767" spans="1:5" s="26" customFormat="1" ht="12.75">
      <c r="A2767" s="36"/>
      <c r="B2767" s="75" t="s">
        <v>870</v>
      </c>
      <c r="C2767" s="86"/>
      <c r="D2767" s="87"/>
      <c r="E2767" s="27">
        <f>SUM(E2762:E2766)</f>
        <v>25.5</v>
      </c>
    </row>
    <row r="2768" spans="1:5" s="23" customFormat="1" ht="12.75">
      <c r="A2768" s="34" t="s">
        <v>1525</v>
      </c>
      <c r="B2768" s="42" t="s">
        <v>871</v>
      </c>
      <c r="C2768" s="21" t="s">
        <v>872</v>
      </c>
      <c r="D2768" s="20" t="s">
        <v>873</v>
      </c>
      <c r="E2768" s="29">
        <v>6.8</v>
      </c>
    </row>
    <row r="2769" spans="1:5" s="23" customFormat="1" ht="12.75">
      <c r="A2769" s="34" t="s">
        <v>1525</v>
      </c>
      <c r="B2769" s="42" t="s">
        <v>874</v>
      </c>
      <c r="C2769" s="21" t="s">
        <v>875</v>
      </c>
      <c r="D2769" s="20" t="s">
        <v>873</v>
      </c>
      <c r="E2769" s="29">
        <v>4</v>
      </c>
    </row>
    <row r="2770" spans="1:5" s="23" customFormat="1" ht="12.75">
      <c r="A2770" s="34" t="s">
        <v>1525</v>
      </c>
      <c r="B2770" s="42" t="s">
        <v>876</v>
      </c>
      <c r="C2770" s="21" t="s">
        <v>877</v>
      </c>
      <c r="D2770" s="20" t="s">
        <v>873</v>
      </c>
      <c r="E2770" s="29">
        <v>8.7</v>
      </c>
    </row>
    <row r="2771" spans="1:5" s="26" customFormat="1" ht="12.75">
      <c r="A2771" s="36"/>
      <c r="B2771" s="75" t="s">
        <v>878</v>
      </c>
      <c r="C2771" s="86"/>
      <c r="D2771" s="87"/>
      <c r="E2771" s="27">
        <f>SUM(E2768:E2770)</f>
        <v>19.5</v>
      </c>
    </row>
    <row r="2772" spans="1:5" s="23" customFormat="1" ht="12.75">
      <c r="A2772" s="34" t="s">
        <v>1525</v>
      </c>
      <c r="B2772" s="42" t="s">
        <v>879</v>
      </c>
      <c r="C2772" s="21" t="s">
        <v>880</v>
      </c>
      <c r="D2772" s="20" t="s">
        <v>881</v>
      </c>
      <c r="E2772" s="29">
        <v>18</v>
      </c>
    </row>
    <row r="2773" spans="1:5" s="23" customFormat="1" ht="12.75">
      <c r="A2773" s="34" t="s">
        <v>1525</v>
      </c>
      <c r="B2773" s="42" t="s">
        <v>882</v>
      </c>
      <c r="C2773" s="21" t="s">
        <v>883</v>
      </c>
      <c r="D2773" s="20" t="s">
        <v>881</v>
      </c>
      <c r="E2773" s="29">
        <v>5.3</v>
      </c>
    </row>
    <row r="2774" spans="1:5" s="23" customFormat="1" ht="12.75">
      <c r="A2774" s="34" t="s">
        <v>1525</v>
      </c>
      <c r="B2774" s="42" t="s">
        <v>884</v>
      </c>
      <c r="C2774" s="21" t="s">
        <v>885</v>
      </c>
      <c r="D2774" s="20" t="s">
        <v>881</v>
      </c>
      <c r="E2774" s="29">
        <v>8.15</v>
      </c>
    </row>
    <row r="2775" spans="1:5" s="23" customFormat="1" ht="12.75">
      <c r="A2775" s="34" t="s">
        <v>1525</v>
      </c>
      <c r="B2775" s="42" t="s">
        <v>886</v>
      </c>
      <c r="C2775" s="21" t="s">
        <v>887</v>
      </c>
      <c r="D2775" s="20" t="s">
        <v>881</v>
      </c>
      <c r="E2775" s="29">
        <v>4.3</v>
      </c>
    </row>
    <row r="2776" spans="1:5" s="18" customFormat="1" ht="12.75">
      <c r="A2776" s="32"/>
      <c r="B2776" s="75" t="s">
        <v>1498</v>
      </c>
      <c r="C2776" s="86"/>
      <c r="D2776" s="87"/>
      <c r="E2776" s="27">
        <f>SUM(E2772:E2775)</f>
        <v>35.75</v>
      </c>
    </row>
    <row r="2777" spans="1:5" s="23" customFormat="1" ht="12.75">
      <c r="A2777" s="34" t="s">
        <v>1525</v>
      </c>
      <c r="B2777" s="42" t="s">
        <v>888</v>
      </c>
      <c r="C2777" s="21" t="s">
        <v>889</v>
      </c>
      <c r="D2777" s="20" t="s">
        <v>890</v>
      </c>
      <c r="E2777" s="29">
        <v>15.2</v>
      </c>
    </row>
    <row r="2778" spans="1:5" s="23" customFormat="1" ht="12.75">
      <c r="A2778" s="34" t="s">
        <v>1525</v>
      </c>
      <c r="B2778" s="42" t="s">
        <v>891</v>
      </c>
      <c r="C2778" s="21" t="s">
        <v>892</v>
      </c>
      <c r="D2778" s="20" t="s">
        <v>890</v>
      </c>
      <c r="E2778" s="29">
        <v>18</v>
      </c>
    </row>
    <row r="2779" spans="1:5" s="23" customFormat="1" ht="12.75">
      <c r="A2779" s="34" t="s">
        <v>1525</v>
      </c>
      <c r="B2779" s="42" t="s">
        <v>893</v>
      </c>
      <c r="C2779" s="21" t="s">
        <v>894</v>
      </c>
      <c r="D2779" s="20" t="s">
        <v>890</v>
      </c>
      <c r="E2779" s="29">
        <v>11.7</v>
      </c>
    </row>
    <row r="2780" spans="1:5" s="23" customFormat="1" ht="12.75">
      <c r="A2780" s="34" t="s">
        <v>1525</v>
      </c>
      <c r="B2780" s="42" t="s">
        <v>895</v>
      </c>
      <c r="C2780" s="21" t="s">
        <v>896</v>
      </c>
      <c r="D2780" s="20" t="s">
        <v>890</v>
      </c>
      <c r="E2780" s="29">
        <v>16.6</v>
      </c>
    </row>
    <row r="2781" spans="1:5" s="26" customFormat="1" ht="12.75">
      <c r="A2781" s="36"/>
      <c r="B2781" s="75" t="s">
        <v>897</v>
      </c>
      <c r="C2781" s="86"/>
      <c r="D2781" s="87"/>
      <c r="E2781" s="27">
        <f>SUM(E2777:E2780)</f>
        <v>61.50000000000001</v>
      </c>
    </row>
    <row r="2782" spans="1:5" s="23" customFormat="1" ht="12.75">
      <c r="A2782" s="34" t="s">
        <v>1525</v>
      </c>
      <c r="B2782" s="42" t="s">
        <v>898</v>
      </c>
      <c r="C2782" s="21" t="s">
        <v>899</v>
      </c>
      <c r="D2782" s="20" t="s">
        <v>900</v>
      </c>
      <c r="E2782" s="29">
        <v>15.2</v>
      </c>
    </row>
    <row r="2783" spans="1:5" s="23" customFormat="1" ht="12.75">
      <c r="A2783" s="34" t="s">
        <v>1525</v>
      </c>
      <c r="B2783" s="42" t="s">
        <v>901</v>
      </c>
      <c r="C2783" s="21" t="s">
        <v>902</v>
      </c>
      <c r="D2783" s="20" t="s">
        <v>900</v>
      </c>
      <c r="E2783" s="29">
        <v>11.2</v>
      </c>
    </row>
    <row r="2784" spans="1:5" s="26" customFormat="1" ht="12.75">
      <c r="A2784" s="36"/>
      <c r="B2784" s="75" t="s">
        <v>903</v>
      </c>
      <c r="C2784" s="86"/>
      <c r="D2784" s="87"/>
      <c r="E2784" s="27">
        <f>SUM(E2782:E2783)</f>
        <v>26.4</v>
      </c>
    </row>
    <row r="2785" spans="1:5" s="23" customFormat="1" ht="12.75">
      <c r="A2785" s="34" t="s">
        <v>1525</v>
      </c>
      <c r="B2785" s="42" t="s">
        <v>904</v>
      </c>
      <c r="C2785" s="21" t="s">
        <v>905</v>
      </c>
      <c r="D2785" s="20" t="s">
        <v>906</v>
      </c>
      <c r="E2785" s="29">
        <v>8.5</v>
      </c>
    </row>
    <row r="2786" spans="1:5" s="23" customFormat="1" ht="12.75">
      <c r="A2786" s="34" t="s">
        <v>1525</v>
      </c>
      <c r="B2786" s="42" t="s">
        <v>907</v>
      </c>
      <c r="C2786" s="21" t="s">
        <v>908</v>
      </c>
      <c r="D2786" s="20" t="s">
        <v>906</v>
      </c>
      <c r="E2786" s="29">
        <v>20</v>
      </c>
    </row>
    <row r="2787" spans="1:5" s="18" customFormat="1" ht="12.75">
      <c r="A2787" s="32"/>
      <c r="B2787" s="75" t="s">
        <v>909</v>
      </c>
      <c r="C2787" s="86"/>
      <c r="D2787" s="87"/>
      <c r="E2787" s="27">
        <f>SUM(E2785:E2786)</f>
        <v>28.5</v>
      </c>
    </row>
    <row r="2788" spans="1:5" s="18" customFormat="1" ht="12.75">
      <c r="A2788" s="34" t="s">
        <v>1525</v>
      </c>
      <c r="B2788" s="42" t="s">
        <v>3655</v>
      </c>
      <c r="C2788" s="21" t="s">
        <v>3656</v>
      </c>
      <c r="D2788" s="20" t="s">
        <v>910</v>
      </c>
      <c r="E2788" s="29">
        <v>6.35</v>
      </c>
    </row>
    <row r="2789" spans="1:5" s="18" customFormat="1" ht="12.75">
      <c r="A2789" s="32"/>
      <c r="B2789" s="75" t="s">
        <v>911</v>
      </c>
      <c r="C2789" s="76"/>
      <c r="D2789" s="77"/>
      <c r="E2789" s="27">
        <f>SUM(E2788)</f>
        <v>6.35</v>
      </c>
    </row>
    <row r="2790" spans="1:5" s="23" customFormat="1" ht="12.75">
      <c r="A2790" s="34" t="s">
        <v>1525</v>
      </c>
      <c r="B2790" s="42" t="s">
        <v>912</v>
      </c>
      <c r="C2790" s="21" t="s">
        <v>913</v>
      </c>
      <c r="D2790" s="20" t="s">
        <v>914</v>
      </c>
      <c r="E2790" s="29">
        <v>17.1</v>
      </c>
    </row>
    <row r="2791" spans="1:5" s="26" customFormat="1" ht="12.75">
      <c r="A2791" s="36"/>
      <c r="B2791" s="75" t="s">
        <v>915</v>
      </c>
      <c r="C2791" s="86"/>
      <c r="D2791" s="87"/>
      <c r="E2791" s="27">
        <f>SUM(E2790)</f>
        <v>17.1</v>
      </c>
    </row>
    <row r="2792" spans="1:5" s="23" customFormat="1" ht="25.5">
      <c r="A2792" s="34" t="s">
        <v>1525</v>
      </c>
      <c r="B2792" s="42" t="s">
        <v>916</v>
      </c>
      <c r="C2792" s="21" t="s">
        <v>917</v>
      </c>
      <c r="D2792" s="20" t="s">
        <v>918</v>
      </c>
      <c r="E2792" s="29">
        <v>8.5</v>
      </c>
    </row>
    <row r="2793" spans="1:5" s="23" customFormat="1" ht="12.75">
      <c r="A2793" s="34" t="s">
        <v>1525</v>
      </c>
      <c r="B2793" s="42" t="s">
        <v>919</v>
      </c>
      <c r="C2793" s="21" t="s">
        <v>920</v>
      </c>
      <c r="D2793" s="20" t="s">
        <v>918</v>
      </c>
      <c r="E2793" s="29">
        <v>5.25</v>
      </c>
    </row>
    <row r="2794" spans="1:5" s="23" customFormat="1" ht="12.75">
      <c r="A2794" s="34" t="s">
        <v>1525</v>
      </c>
      <c r="B2794" s="42" t="s">
        <v>921</v>
      </c>
      <c r="C2794" s="21" t="s">
        <v>922</v>
      </c>
      <c r="D2794" s="20" t="s">
        <v>918</v>
      </c>
      <c r="E2794" s="29">
        <v>8.7</v>
      </c>
    </row>
    <row r="2795" spans="1:5" s="23" customFormat="1" ht="12.75">
      <c r="A2795" s="34" t="s">
        <v>1525</v>
      </c>
      <c r="B2795" s="42" t="s">
        <v>923</v>
      </c>
      <c r="C2795" s="21" t="s">
        <v>924</v>
      </c>
      <c r="D2795" s="20" t="s">
        <v>918</v>
      </c>
      <c r="E2795" s="29">
        <v>6.9</v>
      </c>
    </row>
    <row r="2796" spans="1:5" s="26" customFormat="1" ht="12.75">
      <c r="A2796" s="36"/>
      <c r="B2796" s="75" t="s">
        <v>925</v>
      </c>
      <c r="C2796" s="86"/>
      <c r="D2796" s="87"/>
      <c r="E2796" s="27">
        <f>SUM(E2792:E2795)</f>
        <v>29.35</v>
      </c>
    </row>
    <row r="2797" spans="1:5" s="23" customFormat="1" ht="25.5">
      <c r="A2797" s="34" t="s">
        <v>1525</v>
      </c>
      <c r="B2797" s="42" t="s">
        <v>926</v>
      </c>
      <c r="C2797" s="21" t="s">
        <v>927</v>
      </c>
      <c r="D2797" s="20" t="s">
        <v>928</v>
      </c>
      <c r="E2797" s="29">
        <v>20.1</v>
      </c>
    </row>
    <row r="2798" spans="1:5" s="23" customFormat="1" ht="12.75">
      <c r="A2798" s="34" t="s">
        <v>1525</v>
      </c>
      <c r="B2798" s="42" t="s">
        <v>929</v>
      </c>
      <c r="C2798" s="21" t="s">
        <v>930</v>
      </c>
      <c r="D2798" s="20" t="s">
        <v>928</v>
      </c>
      <c r="E2798" s="29">
        <v>6.2</v>
      </c>
    </row>
    <row r="2799" spans="1:5" s="23" customFormat="1" ht="12.75">
      <c r="A2799" s="34" t="s">
        <v>1525</v>
      </c>
      <c r="B2799" s="42" t="s">
        <v>931</v>
      </c>
      <c r="C2799" s="21" t="s">
        <v>932</v>
      </c>
      <c r="D2799" s="20" t="s">
        <v>928</v>
      </c>
      <c r="E2799" s="29">
        <v>3.4</v>
      </c>
    </row>
    <row r="2800" spans="1:5" s="23" customFormat="1" ht="12.75">
      <c r="A2800" s="34" t="s">
        <v>1525</v>
      </c>
      <c r="B2800" s="42" t="s">
        <v>933</v>
      </c>
      <c r="C2800" s="21" t="s">
        <v>934</v>
      </c>
      <c r="D2800" s="20" t="s">
        <v>928</v>
      </c>
      <c r="E2800" s="29">
        <v>9.3</v>
      </c>
    </row>
    <row r="2801" spans="1:5" s="23" customFormat="1" ht="12.75">
      <c r="A2801" s="34" t="s">
        <v>1525</v>
      </c>
      <c r="B2801" s="42" t="s">
        <v>935</v>
      </c>
      <c r="C2801" s="21" t="s">
        <v>936</v>
      </c>
      <c r="D2801" s="20" t="s">
        <v>928</v>
      </c>
      <c r="E2801" s="29">
        <v>5.5</v>
      </c>
    </row>
    <row r="2802" spans="1:5" s="23" customFormat="1" ht="12.75">
      <c r="A2802" s="34" t="s">
        <v>1525</v>
      </c>
      <c r="B2802" s="42" t="s">
        <v>937</v>
      </c>
      <c r="C2802" s="21" t="s">
        <v>938</v>
      </c>
      <c r="D2802" s="20" t="s">
        <v>928</v>
      </c>
      <c r="E2802" s="29">
        <v>9</v>
      </c>
    </row>
    <row r="2803" spans="1:5" s="23" customFormat="1" ht="25.5">
      <c r="A2803" s="34" t="s">
        <v>1525</v>
      </c>
      <c r="B2803" s="42" t="s">
        <v>939</v>
      </c>
      <c r="C2803" s="21" t="s">
        <v>940</v>
      </c>
      <c r="D2803" s="20" t="s">
        <v>928</v>
      </c>
      <c r="E2803" s="29">
        <v>11.45</v>
      </c>
    </row>
    <row r="2804" spans="1:5" s="23" customFormat="1" ht="12.75">
      <c r="A2804" s="34" t="s">
        <v>1525</v>
      </c>
      <c r="B2804" s="42" t="s">
        <v>941</v>
      </c>
      <c r="C2804" s="21" t="s">
        <v>942</v>
      </c>
      <c r="D2804" s="20" t="s">
        <v>928</v>
      </c>
      <c r="E2804" s="29">
        <v>11.9</v>
      </c>
    </row>
    <row r="2805" spans="1:5" s="23" customFormat="1" ht="25.5">
      <c r="A2805" s="34" t="s">
        <v>1525</v>
      </c>
      <c r="B2805" s="42" t="s">
        <v>943</v>
      </c>
      <c r="C2805" s="21" t="s">
        <v>944</v>
      </c>
      <c r="D2805" s="20" t="s">
        <v>928</v>
      </c>
      <c r="E2805" s="29">
        <v>10.9</v>
      </c>
    </row>
    <row r="2806" spans="1:5" s="23" customFormat="1" ht="25.5">
      <c r="A2806" s="34" t="s">
        <v>1525</v>
      </c>
      <c r="B2806" s="42" t="s">
        <v>945</v>
      </c>
      <c r="C2806" s="21" t="s">
        <v>946</v>
      </c>
      <c r="D2806" s="20" t="s">
        <v>928</v>
      </c>
      <c r="E2806" s="29">
        <v>8</v>
      </c>
    </row>
    <row r="2807" spans="1:5" s="23" customFormat="1" ht="12.75">
      <c r="A2807" s="34" t="s">
        <v>1525</v>
      </c>
      <c r="B2807" s="42" t="s">
        <v>947</v>
      </c>
      <c r="C2807" s="21" t="s">
        <v>948</v>
      </c>
      <c r="D2807" s="20" t="s">
        <v>928</v>
      </c>
      <c r="E2807" s="29">
        <v>8</v>
      </c>
    </row>
    <row r="2808" spans="1:5" s="23" customFormat="1" ht="12.75">
      <c r="A2808" s="34" t="s">
        <v>1525</v>
      </c>
      <c r="B2808" s="42" t="s">
        <v>949</v>
      </c>
      <c r="C2808" s="21" t="s">
        <v>950</v>
      </c>
      <c r="D2808" s="20" t="s">
        <v>928</v>
      </c>
      <c r="E2808" s="29">
        <v>8</v>
      </c>
    </row>
    <row r="2809" spans="1:5" s="23" customFormat="1" ht="12.75">
      <c r="A2809" s="34" t="s">
        <v>1525</v>
      </c>
      <c r="B2809" s="42" t="s">
        <v>951</v>
      </c>
      <c r="C2809" s="21" t="s">
        <v>952</v>
      </c>
      <c r="D2809" s="20" t="s">
        <v>928</v>
      </c>
      <c r="E2809" s="29">
        <v>15.7</v>
      </c>
    </row>
    <row r="2810" spans="1:5" s="23" customFormat="1" ht="12.75">
      <c r="A2810" s="34" t="s">
        <v>1525</v>
      </c>
      <c r="B2810" s="42" t="s">
        <v>953</v>
      </c>
      <c r="C2810" s="21" t="s">
        <v>954</v>
      </c>
      <c r="D2810" s="20" t="s">
        <v>928</v>
      </c>
      <c r="E2810" s="29">
        <v>4.1</v>
      </c>
    </row>
    <row r="2811" spans="1:5" s="23" customFormat="1" ht="12.75">
      <c r="A2811" s="34" t="s">
        <v>1525</v>
      </c>
      <c r="B2811" s="42" t="s">
        <v>955</v>
      </c>
      <c r="C2811" s="21" t="s">
        <v>956</v>
      </c>
      <c r="D2811" s="20" t="s">
        <v>928</v>
      </c>
      <c r="E2811" s="29">
        <v>7.3</v>
      </c>
    </row>
    <row r="2812" spans="1:5" s="23" customFormat="1" ht="12.75">
      <c r="A2812" s="34" t="s">
        <v>1525</v>
      </c>
      <c r="B2812" s="42" t="s">
        <v>3857</v>
      </c>
      <c r="C2812" s="21" t="s">
        <v>3858</v>
      </c>
      <c r="D2812" s="20" t="s">
        <v>928</v>
      </c>
      <c r="E2812" s="29">
        <v>8.4</v>
      </c>
    </row>
    <row r="2813" spans="1:5" s="23" customFormat="1" ht="12.75">
      <c r="A2813" s="34" t="s">
        <v>1525</v>
      </c>
      <c r="B2813" s="42" t="s">
        <v>876</v>
      </c>
      <c r="C2813" s="21" t="s">
        <v>877</v>
      </c>
      <c r="D2813" s="20" t="s">
        <v>928</v>
      </c>
      <c r="E2813" s="29">
        <v>4.5</v>
      </c>
    </row>
    <row r="2814" spans="1:5" s="26" customFormat="1" ht="12.75">
      <c r="A2814" s="36"/>
      <c r="B2814" s="75" t="s">
        <v>3859</v>
      </c>
      <c r="C2814" s="86"/>
      <c r="D2814" s="87"/>
      <c r="E2814" s="27">
        <f>SUM(E2797:E2813)</f>
        <v>151.75000000000003</v>
      </c>
    </row>
    <row r="2815" spans="1:5" s="23" customFormat="1" ht="12.75">
      <c r="A2815" s="34" t="s">
        <v>1525</v>
      </c>
      <c r="B2815" s="42" t="s">
        <v>3860</v>
      </c>
      <c r="C2815" s="21" t="s">
        <v>3861</v>
      </c>
      <c r="D2815" s="20" t="s">
        <v>3862</v>
      </c>
      <c r="E2815" s="29">
        <v>9.5</v>
      </c>
    </row>
    <row r="2816" spans="1:5" s="26" customFormat="1" ht="12.75">
      <c r="A2816" s="36"/>
      <c r="B2816" s="75" t="s">
        <v>3863</v>
      </c>
      <c r="C2816" s="86"/>
      <c r="D2816" s="87"/>
      <c r="E2816" s="27">
        <f>SUM(E2815)</f>
        <v>9.5</v>
      </c>
    </row>
    <row r="2817" spans="1:5" s="23" customFormat="1" ht="25.5">
      <c r="A2817" s="34" t="s">
        <v>1525</v>
      </c>
      <c r="B2817" s="42" t="s">
        <v>3864</v>
      </c>
      <c r="C2817" s="21" t="s">
        <v>3865</v>
      </c>
      <c r="D2817" s="20" t="s">
        <v>3866</v>
      </c>
      <c r="E2817" s="29">
        <v>8.6</v>
      </c>
    </row>
    <row r="2818" spans="1:5" s="23" customFormat="1" ht="12.75">
      <c r="A2818" s="34" t="s">
        <v>1525</v>
      </c>
      <c r="B2818" s="42" t="s">
        <v>3867</v>
      </c>
      <c r="C2818" s="21" t="s">
        <v>3868</v>
      </c>
      <c r="D2818" s="20" t="s">
        <v>3866</v>
      </c>
      <c r="E2818" s="29">
        <v>9.2</v>
      </c>
    </row>
    <row r="2819" spans="1:5" s="26" customFormat="1" ht="12.75">
      <c r="A2819" s="36"/>
      <c r="B2819" s="75" t="s">
        <v>3869</v>
      </c>
      <c r="C2819" s="86"/>
      <c r="D2819" s="87"/>
      <c r="E2819" s="27">
        <f>SUM(E2817:E2818)</f>
        <v>17.799999999999997</v>
      </c>
    </row>
    <row r="2820" spans="1:5" s="23" customFormat="1" ht="25.5">
      <c r="A2820" s="34" t="s">
        <v>1525</v>
      </c>
      <c r="B2820" s="35" t="s">
        <v>3870</v>
      </c>
      <c r="C2820" s="21" t="s">
        <v>3871</v>
      </c>
      <c r="D2820" s="20" t="s">
        <v>3872</v>
      </c>
      <c r="E2820" s="29">
        <v>14.4</v>
      </c>
    </row>
    <row r="2821" spans="1:5" s="26" customFormat="1" ht="12.75">
      <c r="A2821" s="36"/>
      <c r="B2821" s="75" t="s">
        <v>3873</v>
      </c>
      <c r="C2821" s="86"/>
      <c r="D2821" s="87"/>
      <c r="E2821" s="27">
        <f>SUM(E2820)</f>
        <v>14.4</v>
      </c>
    </row>
    <row r="2822" spans="1:5" s="23" customFormat="1" ht="25.5">
      <c r="A2822" s="34" t="s">
        <v>1525</v>
      </c>
      <c r="B2822" s="42" t="s">
        <v>3874</v>
      </c>
      <c r="C2822" s="21" t="s">
        <v>3875</v>
      </c>
      <c r="D2822" s="20" t="s">
        <v>3876</v>
      </c>
      <c r="E2822" s="29">
        <v>12</v>
      </c>
    </row>
    <row r="2823" spans="1:5" s="23" customFormat="1" ht="12.75">
      <c r="A2823" s="34" t="s">
        <v>1525</v>
      </c>
      <c r="B2823" s="42" t="s">
        <v>3877</v>
      </c>
      <c r="C2823" s="21" t="s">
        <v>3878</v>
      </c>
      <c r="D2823" s="20" t="s">
        <v>3876</v>
      </c>
      <c r="E2823" s="29">
        <v>9.6</v>
      </c>
    </row>
    <row r="2824" spans="1:5" s="23" customFormat="1" ht="25.5">
      <c r="A2824" s="34" t="s">
        <v>1525</v>
      </c>
      <c r="B2824" s="42" t="s">
        <v>3879</v>
      </c>
      <c r="C2824" s="21" t="s">
        <v>3880</v>
      </c>
      <c r="D2824" s="20" t="s">
        <v>3876</v>
      </c>
      <c r="E2824" s="29">
        <v>3.9</v>
      </c>
    </row>
    <row r="2825" spans="1:5" s="23" customFormat="1" ht="12.75">
      <c r="A2825" s="34" t="s">
        <v>1525</v>
      </c>
      <c r="B2825" s="42" t="s">
        <v>3881</v>
      </c>
      <c r="C2825" s="21" t="s">
        <v>3882</v>
      </c>
      <c r="D2825" s="20" t="s">
        <v>3876</v>
      </c>
      <c r="E2825" s="29">
        <v>2.85</v>
      </c>
    </row>
    <row r="2826" spans="1:5" s="23" customFormat="1" ht="25.5">
      <c r="A2826" s="34" t="s">
        <v>1525</v>
      </c>
      <c r="B2826" s="42" t="s">
        <v>3883</v>
      </c>
      <c r="C2826" s="21" t="s">
        <v>3884</v>
      </c>
      <c r="D2826" s="20" t="s">
        <v>3876</v>
      </c>
      <c r="E2826" s="29">
        <v>4.6</v>
      </c>
    </row>
    <row r="2827" spans="1:5" s="23" customFormat="1" ht="25.5">
      <c r="A2827" s="34" t="s">
        <v>1525</v>
      </c>
      <c r="B2827" s="42" t="s">
        <v>3885</v>
      </c>
      <c r="C2827" s="21" t="s">
        <v>3886</v>
      </c>
      <c r="D2827" s="20" t="s">
        <v>3876</v>
      </c>
      <c r="E2827" s="29">
        <v>1.2</v>
      </c>
    </row>
    <row r="2828" spans="1:5" s="23" customFormat="1" ht="12.75">
      <c r="A2828" s="34" t="s">
        <v>1525</v>
      </c>
      <c r="B2828" s="42" t="s">
        <v>3887</v>
      </c>
      <c r="C2828" s="21" t="s">
        <v>3888</v>
      </c>
      <c r="D2828" s="20" t="s">
        <v>3876</v>
      </c>
      <c r="E2828" s="29">
        <v>29</v>
      </c>
    </row>
    <row r="2829" spans="1:5" s="26" customFormat="1" ht="12.75">
      <c r="A2829" s="36"/>
      <c r="B2829" s="75" t="s">
        <v>3889</v>
      </c>
      <c r="C2829" s="86"/>
      <c r="D2829" s="87"/>
      <c r="E2829" s="27">
        <f>SUM(E2822:E2828)</f>
        <v>63.150000000000006</v>
      </c>
    </row>
    <row r="2830" spans="1:5" s="23" customFormat="1" ht="12.75">
      <c r="A2830" s="34" t="s">
        <v>1525</v>
      </c>
      <c r="B2830" s="42" t="s">
        <v>3890</v>
      </c>
      <c r="C2830" s="21" t="s">
        <v>3891</v>
      </c>
      <c r="D2830" s="20" t="s">
        <v>3892</v>
      </c>
      <c r="E2830" s="29">
        <v>17.5</v>
      </c>
    </row>
    <row r="2831" spans="1:5" s="23" customFormat="1" ht="12.75">
      <c r="A2831" s="34" t="s">
        <v>1525</v>
      </c>
      <c r="B2831" s="42" t="s">
        <v>901</v>
      </c>
      <c r="C2831" s="21" t="s">
        <v>902</v>
      </c>
      <c r="D2831" s="20" t="s">
        <v>3892</v>
      </c>
      <c r="E2831" s="29">
        <v>6.1</v>
      </c>
    </row>
    <row r="2832" spans="1:5" s="23" customFormat="1" ht="12.75">
      <c r="A2832" s="34" t="s">
        <v>1525</v>
      </c>
      <c r="B2832" s="42" t="s">
        <v>3893</v>
      </c>
      <c r="C2832" s="21" t="s">
        <v>3894</v>
      </c>
      <c r="D2832" s="20" t="s">
        <v>3892</v>
      </c>
      <c r="E2832" s="29">
        <v>23.5</v>
      </c>
    </row>
    <row r="2833" spans="1:5" s="23" customFormat="1" ht="12.75">
      <c r="A2833" s="34" t="s">
        <v>1525</v>
      </c>
      <c r="B2833" s="42" t="s">
        <v>3895</v>
      </c>
      <c r="C2833" s="21" t="s">
        <v>3896</v>
      </c>
      <c r="D2833" s="20" t="s">
        <v>3892</v>
      </c>
      <c r="E2833" s="29">
        <v>11.2</v>
      </c>
    </row>
    <row r="2834" spans="1:5" s="26" customFormat="1" ht="12.75">
      <c r="A2834" s="36"/>
      <c r="B2834" s="75" t="s">
        <v>3262</v>
      </c>
      <c r="C2834" s="86"/>
      <c r="D2834" s="87"/>
      <c r="E2834" s="27">
        <f>SUM(E2830:E2833)</f>
        <v>58.3</v>
      </c>
    </row>
    <row r="2835" spans="1:5" s="23" customFormat="1" ht="12.75">
      <c r="A2835" s="34" t="s">
        <v>1525</v>
      </c>
      <c r="B2835" s="42" t="s">
        <v>3263</v>
      </c>
      <c r="C2835" s="21" t="s">
        <v>3264</v>
      </c>
      <c r="D2835" s="20" t="s">
        <v>3265</v>
      </c>
      <c r="E2835" s="29">
        <v>5.55</v>
      </c>
    </row>
    <row r="2836" spans="1:5" s="23" customFormat="1" ht="12.75">
      <c r="A2836" s="34" t="s">
        <v>1525</v>
      </c>
      <c r="B2836" s="42" t="s">
        <v>3266</v>
      </c>
      <c r="C2836" s="21" t="s">
        <v>3267</v>
      </c>
      <c r="D2836" s="20" t="s">
        <v>3265</v>
      </c>
      <c r="E2836" s="29">
        <v>20.5</v>
      </c>
    </row>
    <row r="2837" spans="1:5" s="23" customFormat="1" ht="25.5">
      <c r="A2837" s="34" t="s">
        <v>1525</v>
      </c>
      <c r="B2837" s="42" t="s">
        <v>3268</v>
      </c>
      <c r="C2837" s="21" t="s">
        <v>3269</v>
      </c>
      <c r="D2837" s="20" t="s">
        <v>3265</v>
      </c>
      <c r="E2837" s="29">
        <v>23</v>
      </c>
    </row>
    <row r="2838" spans="1:5" s="26" customFormat="1" ht="12.75">
      <c r="A2838" s="36"/>
      <c r="B2838" s="75" t="s">
        <v>3270</v>
      </c>
      <c r="C2838" s="86"/>
      <c r="D2838" s="87"/>
      <c r="E2838" s="27">
        <f>SUM(E2835:E2837)</f>
        <v>49.05</v>
      </c>
    </row>
    <row r="2839" spans="1:5" s="23" customFormat="1" ht="12.75">
      <c r="A2839" s="34" t="s">
        <v>1525</v>
      </c>
      <c r="B2839" s="42" t="s">
        <v>3271</v>
      </c>
      <c r="C2839" s="21" t="s">
        <v>3272</v>
      </c>
      <c r="D2839" s="20" t="s">
        <v>960</v>
      </c>
      <c r="E2839" s="29">
        <v>5.6</v>
      </c>
    </row>
    <row r="2840" spans="1:5" s="23" customFormat="1" ht="12.75">
      <c r="A2840" s="34" t="s">
        <v>1525</v>
      </c>
      <c r="B2840" s="42" t="s">
        <v>3273</v>
      </c>
      <c r="C2840" s="21" t="s">
        <v>3274</v>
      </c>
      <c r="D2840" s="20" t="s">
        <v>960</v>
      </c>
      <c r="E2840" s="29">
        <v>10.6</v>
      </c>
    </row>
    <row r="2841" spans="1:5" s="23" customFormat="1" ht="12.75">
      <c r="A2841" s="34" t="s">
        <v>1525</v>
      </c>
      <c r="B2841" s="42" t="s">
        <v>3275</v>
      </c>
      <c r="C2841" s="21" t="s">
        <v>3276</v>
      </c>
      <c r="D2841" s="20" t="s">
        <v>960</v>
      </c>
      <c r="E2841" s="29">
        <v>0.85</v>
      </c>
    </row>
    <row r="2842" spans="1:5" s="23" customFormat="1" ht="12.75">
      <c r="A2842" s="34" t="s">
        <v>1525</v>
      </c>
      <c r="B2842" s="42" t="s">
        <v>3277</v>
      </c>
      <c r="C2842" s="21" t="s">
        <v>3278</v>
      </c>
      <c r="D2842" s="20" t="s">
        <v>960</v>
      </c>
      <c r="E2842" s="29">
        <v>4.3</v>
      </c>
    </row>
    <row r="2843" spans="1:5" s="23" customFormat="1" ht="12.75">
      <c r="A2843" s="34" t="s">
        <v>1525</v>
      </c>
      <c r="B2843" s="42" t="s">
        <v>3279</v>
      </c>
      <c r="C2843" s="21" t="s">
        <v>3280</v>
      </c>
      <c r="D2843" s="20" t="s">
        <v>960</v>
      </c>
      <c r="E2843" s="29">
        <v>9.8</v>
      </c>
    </row>
    <row r="2844" spans="1:5" s="26" customFormat="1" ht="12.75">
      <c r="A2844" s="36"/>
      <c r="B2844" s="75" t="s">
        <v>4038</v>
      </c>
      <c r="C2844" s="86"/>
      <c r="D2844" s="87"/>
      <c r="E2844" s="27">
        <f>SUM(E2839:E2843)</f>
        <v>31.150000000000002</v>
      </c>
    </row>
    <row r="2845" spans="1:5" s="18" customFormat="1" ht="25.5">
      <c r="A2845" s="32" t="s">
        <v>1525</v>
      </c>
      <c r="B2845" s="50" t="s">
        <v>3281</v>
      </c>
      <c r="C2845" s="21" t="s">
        <v>4433</v>
      </c>
      <c r="D2845" s="43" t="s">
        <v>4434</v>
      </c>
      <c r="E2845" s="29">
        <v>7.9</v>
      </c>
    </row>
    <row r="2846" spans="1:5" s="18" customFormat="1" ht="25.5">
      <c r="A2846" s="32" t="s">
        <v>1525</v>
      </c>
      <c r="B2846" s="50" t="s">
        <v>3645</v>
      </c>
      <c r="C2846" s="21" t="s">
        <v>225</v>
      </c>
      <c r="D2846" s="43" t="s">
        <v>4434</v>
      </c>
      <c r="E2846" s="29">
        <v>5</v>
      </c>
    </row>
    <row r="2847" spans="1:5" s="18" customFormat="1" ht="12.75">
      <c r="A2847" s="32"/>
      <c r="B2847" s="75" t="s">
        <v>4435</v>
      </c>
      <c r="C2847" s="76"/>
      <c r="D2847" s="77"/>
      <c r="E2847" s="27">
        <f>SUM(E2845:E2846)</f>
        <v>12.9</v>
      </c>
    </row>
    <row r="2848" spans="1:5" s="23" customFormat="1" ht="12.75">
      <c r="A2848" s="34" t="s">
        <v>1525</v>
      </c>
      <c r="B2848" s="42" t="s">
        <v>4436</v>
      </c>
      <c r="C2848" s="21" t="s">
        <v>4437</v>
      </c>
      <c r="D2848" s="20" t="s">
        <v>4438</v>
      </c>
      <c r="E2848" s="29">
        <v>3.8</v>
      </c>
    </row>
    <row r="2849" spans="1:5" s="26" customFormat="1" ht="12.75">
      <c r="A2849" s="36"/>
      <c r="B2849" s="75" t="s">
        <v>4439</v>
      </c>
      <c r="C2849" s="86"/>
      <c r="D2849" s="87"/>
      <c r="E2849" s="27">
        <f>SUM(E2848)</f>
        <v>3.8</v>
      </c>
    </row>
    <row r="2850" spans="1:5" s="23" customFormat="1" ht="12.75">
      <c r="A2850" s="34" t="s">
        <v>1525</v>
      </c>
      <c r="B2850" s="42" t="s">
        <v>4440</v>
      </c>
      <c r="C2850" s="21" t="s">
        <v>4441</v>
      </c>
      <c r="D2850" s="20" t="s">
        <v>4442</v>
      </c>
      <c r="E2850" s="29">
        <v>8.1</v>
      </c>
    </row>
    <row r="2851" spans="1:5" s="23" customFormat="1" ht="12.75">
      <c r="A2851" s="34" t="s">
        <v>1525</v>
      </c>
      <c r="B2851" s="42" t="s">
        <v>4443</v>
      </c>
      <c r="C2851" s="21" t="s">
        <v>4444</v>
      </c>
      <c r="D2851" s="20" t="s">
        <v>4442</v>
      </c>
      <c r="E2851" s="29">
        <v>14</v>
      </c>
    </row>
    <row r="2852" spans="1:5" s="23" customFormat="1" ht="12.75">
      <c r="A2852" s="34" t="s">
        <v>1525</v>
      </c>
      <c r="B2852" s="42" t="s">
        <v>4445</v>
      </c>
      <c r="C2852" s="21" t="s">
        <v>4446</v>
      </c>
      <c r="D2852" s="20" t="s">
        <v>4442</v>
      </c>
      <c r="E2852" s="29">
        <v>8.2</v>
      </c>
    </row>
    <row r="2853" spans="1:5" s="26" customFormat="1" ht="12.75">
      <c r="A2853" s="36"/>
      <c r="B2853" s="75" t="s">
        <v>4447</v>
      </c>
      <c r="C2853" s="86"/>
      <c r="D2853" s="87"/>
      <c r="E2853" s="27">
        <f>SUM(E2850:E2852)</f>
        <v>30.3</v>
      </c>
    </row>
    <row r="2854" spans="1:5" s="23" customFormat="1" ht="12.75">
      <c r="A2854" s="34" t="s">
        <v>1525</v>
      </c>
      <c r="B2854" s="42" t="s">
        <v>4448</v>
      </c>
      <c r="C2854" s="21" t="s">
        <v>4449</v>
      </c>
      <c r="D2854" s="20" t="s">
        <v>4450</v>
      </c>
      <c r="E2854" s="29">
        <v>2</v>
      </c>
    </row>
    <row r="2855" spans="1:5" s="23" customFormat="1" ht="25.5">
      <c r="A2855" s="34" t="s">
        <v>1525</v>
      </c>
      <c r="B2855" s="42" t="s">
        <v>4451</v>
      </c>
      <c r="C2855" s="21" t="s">
        <v>4452</v>
      </c>
      <c r="D2855" s="20" t="s">
        <v>4450</v>
      </c>
      <c r="E2855" s="29">
        <v>11.3</v>
      </c>
    </row>
    <row r="2856" spans="1:5" s="23" customFormat="1" ht="12.75">
      <c r="A2856" s="34" t="s">
        <v>1525</v>
      </c>
      <c r="B2856" s="42" t="s">
        <v>4453</v>
      </c>
      <c r="C2856" s="21" t="s">
        <v>4454</v>
      </c>
      <c r="D2856" s="20" t="s">
        <v>4450</v>
      </c>
      <c r="E2856" s="29">
        <v>7.7</v>
      </c>
    </row>
    <row r="2857" spans="1:5" s="23" customFormat="1" ht="25.5">
      <c r="A2857" s="34" t="s">
        <v>1525</v>
      </c>
      <c r="B2857" s="42" t="s">
        <v>4455</v>
      </c>
      <c r="C2857" s="21" t="s">
        <v>4456</v>
      </c>
      <c r="D2857" s="20" t="s">
        <v>4450</v>
      </c>
      <c r="E2857" s="29">
        <v>5.8</v>
      </c>
    </row>
    <row r="2858" spans="1:5" s="26" customFormat="1" ht="12.75">
      <c r="A2858" s="36"/>
      <c r="B2858" s="75" t="s">
        <v>4457</v>
      </c>
      <c r="C2858" s="86"/>
      <c r="D2858" s="87"/>
      <c r="E2858" s="27">
        <f>SUM(E2854:E2857)</f>
        <v>26.8</v>
      </c>
    </row>
    <row r="2859" spans="1:5" s="23" customFormat="1" ht="12.75">
      <c r="A2859" s="34" t="s">
        <v>1525</v>
      </c>
      <c r="B2859" s="42" t="s">
        <v>4458</v>
      </c>
      <c r="C2859" s="21" t="s">
        <v>4459</v>
      </c>
      <c r="D2859" s="20" t="s">
        <v>4460</v>
      </c>
      <c r="E2859" s="29">
        <v>7.7</v>
      </c>
    </row>
    <row r="2860" spans="1:5" s="23" customFormat="1" ht="12.75">
      <c r="A2860" s="34" t="s">
        <v>1525</v>
      </c>
      <c r="B2860" s="42" t="s">
        <v>4461</v>
      </c>
      <c r="C2860" s="21" t="s">
        <v>4462</v>
      </c>
      <c r="D2860" s="20" t="s">
        <v>4460</v>
      </c>
      <c r="E2860" s="29">
        <v>6</v>
      </c>
    </row>
    <row r="2861" spans="1:5" s="23" customFormat="1" ht="12.75">
      <c r="A2861" s="34" t="s">
        <v>1525</v>
      </c>
      <c r="B2861" s="42" t="s">
        <v>4463</v>
      </c>
      <c r="C2861" s="21" t="s">
        <v>4464</v>
      </c>
      <c r="D2861" s="20" t="s">
        <v>4460</v>
      </c>
      <c r="E2861" s="29">
        <v>12.8</v>
      </c>
    </row>
    <row r="2862" spans="1:5" s="23" customFormat="1" ht="12.75">
      <c r="A2862" s="34" t="s">
        <v>1525</v>
      </c>
      <c r="B2862" s="42" t="s">
        <v>4465</v>
      </c>
      <c r="C2862" s="21" t="s">
        <v>4466</v>
      </c>
      <c r="D2862" s="20" t="s">
        <v>4460</v>
      </c>
      <c r="E2862" s="29">
        <v>3</v>
      </c>
    </row>
    <row r="2863" spans="1:5" s="23" customFormat="1" ht="12.75">
      <c r="A2863" s="34" t="s">
        <v>1525</v>
      </c>
      <c r="B2863" s="42" t="s">
        <v>4467</v>
      </c>
      <c r="C2863" s="21" t="s">
        <v>374</v>
      </c>
      <c r="D2863" s="20" t="s">
        <v>4460</v>
      </c>
      <c r="E2863" s="29">
        <v>12.75</v>
      </c>
    </row>
    <row r="2864" spans="1:5" s="23" customFormat="1" ht="12.75">
      <c r="A2864" s="34" t="s">
        <v>1525</v>
      </c>
      <c r="B2864" s="42" t="s">
        <v>375</v>
      </c>
      <c r="C2864" s="21" t="s">
        <v>376</v>
      </c>
      <c r="D2864" s="20" t="s">
        <v>4460</v>
      </c>
      <c r="E2864" s="29">
        <v>4.4</v>
      </c>
    </row>
    <row r="2865" spans="1:5" s="26" customFormat="1" ht="12.75">
      <c r="A2865" s="36"/>
      <c r="B2865" s="75" t="s">
        <v>377</v>
      </c>
      <c r="C2865" s="86"/>
      <c r="D2865" s="87"/>
      <c r="E2865" s="27">
        <f>SUM(E2859:E2864)</f>
        <v>46.65</v>
      </c>
    </row>
    <row r="2866" spans="1:5" s="23" customFormat="1" ht="12.75">
      <c r="A2866" s="34" t="s">
        <v>1525</v>
      </c>
      <c r="B2866" s="42" t="s">
        <v>378</v>
      </c>
      <c r="C2866" s="21" t="s">
        <v>379</v>
      </c>
      <c r="D2866" s="20" t="s">
        <v>380</v>
      </c>
      <c r="E2866" s="29">
        <v>5.7</v>
      </c>
    </row>
    <row r="2867" spans="1:5" s="23" customFormat="1" ht="25.5">
      <c r="A2867" s="34" t="s">
        <v>1525</v>
      </c>
      <c r="B2867" s="42" t="s">
        <v>381</v>
      </c>
      <c r="C2867" s="21" t="s">
        <v>382</v>
      </c>
      <c r="D2867" s="20" t="s">
        <v>380</v>
      </c>
      <c r="E2867" s="29">
        <v>15</v>
      </c>
    </row>
    <row r="2868" spans="1:5" s="23" customFormat="1" ht="25.5">
      <c r="A2868" s="34" t="s">
        <v>1525</v>
      </c>
      <c r="B2868" s="42" t="s">
        <v>383</v>
      </c>
      <c r="C2868" s="21" t="s">
        <v>384</v>
      </c>
      <c r="D2868" s="20" t="s">
        <v>380</v>
      </c>
      <c r="E2868" s="29">
        <v>16.8</v>
      </c>
    </row>
    <row r="2869" spans="1:5" s="23" customFormat="1" ht="12.75">
      <c r="A2869" s="34" t="s">
        <v>1525</v>
      </c>
      <c r="B2869" s="42" t="s">
        <v>385</v>
      </c>
      <c r="C2869" s="21" t="s">
        <v>386</v>
      </c>
      <c r="D2869" s="20" t="s">
        <v>380</v>
      </c>
      <c r="E2869" s="29">
        <v>17.7</v>
      </c>
    </row>
    <row r="2870" spans="1:5" s="26" customFormat="1" ht="12.75">
      <c r="A2870" s="36"/>
      <c r="B2870" s="75" t="s">
        <v>387</v>
      </c>
      <c r="C2870" s="86"/>
      <c r="D2870" s="87"/>
      <c r="E2870" s="27">
        <f>SUM(E2866:E2869)</f>
        <v>55.2</v>
      </c>
    </row>
    <row r="2871" spans="1:5" s="23" customFormat="1" ht="12.75">
      <c r="A2871" s="34" t="s">
        <v>1525</v>
      </c>
      <c r="B2871" s="42" t="s">
        <v>388</v>
      </c>
      <c r="C2871" s="21" t="s">
        <v>389</v>
      </c>
      <c r="D2871" s="20" t="s">
        <v>390</v>
      </c>
      <c r="E2871" s="29">
        <v>7.75</v>
      </c>
    </row>
    <row r="2872" spans="1:5" s="23" customFormat="1" ht="12.75">
      <c r="A2872" s="34" t="s">
        <v>1525</v>
      </c>
      <c r="B2872" s="42" t="s">
        <v>391</v>
      </c>
      <c r="C2872" s="21" t="s">
        <v>392</v>
      </c>
      <c r="D2872" s="20" t="s">
        <v>390</v>
      </c>
      <c r="E2872" s="29">
        <v>1</v>
      </c>
    </row>
    <row r="2873" spans="1:5" s="23" customFormat="1" ht="12.75">
      <c r="A2873" s="34" t="s">
        <v>1525</v>
      </c>
      <c r="B2873" s="42" t="s">
        <v>393</v>
      </c>
      <c r="C2873" s="21" t="s">
        <v>394</v>
      </c>
      <c r="D2873" s="20" t="s">
        <v>390</v>
      </c>
      <c r="E2873" s="29">
        <v>7.7</v>
      </c>
    </row>
    <row r="2874" spans="1:5" s="23" customFormat="1" ht="12.75">
      <c r="A2874" s="34" t="s">
        <v>1525</v>
      </c>
      <c r="B2874" s="42" t="s">
        <v>395</v>
      </c>
      <c r="C2874" s="21" t="s">
        <v>396</v>
      </c>
      <c r="D2874" s="20" t="s">
        <v>390</v>
      </c>
      <c r="E2874" s="29">
        <v>11.2</v>
      </c>
    </row>
    <row r="2875" spans="1:5" s="23" customFormat="1" ht="12.75">
      <c r="A2875" s="34" t="s">
        <v>1525</v>
      </c>
      <c r="B2875" s="42" t="s">
        <v>397</v>
      </c>
      <c r="C2875" s="21" t="s">
        <v>398</v>
      </c>
      <c r="D2875" s="20" t="s">
        <v>390</v>
      </c>
      <c r="E2875" s="29">
        <v>2.1</v>
      </c>
    </row>
    <row r="2876" spans="1:5" s="23" customFormat="1" ht="25.5">
      <c r="A2876" s="34" t="s">
        <v>1525</v>
      </c>
      <c r="B2876" s="42" t="s">
        <v>399</v>
      </c>
      <c r="C2876" s="21" t="s">
        <v>400</v>
      </c>
      <c r="D2876" s="20" t="s">
        <v>390</v>
      </c>
      <c r="E2876" s="29">
        <v>2</v>
      </c>
    </row>
    <row r="2877" spans="1:5" s="23" customFormat="1" ht="25.5">
      <c r="A2877" s="34" t="s">
        <v>1525</v>
      </c>
      <c r="B2877" s="42" t="s">
        <v>401</v>
      </c>
      <c r="C2877" s="21" t="s">
        <v>402</v>
      </c>
      <c r="D2877" s="20" t="s">
        <v>390</v>
      </c>
      <c r="E2877" s="29">
        <v>4.9</v>
      </c>
    </row>
    <row r="2878" spans="1:5" s="23" customFormat="1" ht="12.75">
      <c r="A2878" s="34" t="s">
        <v>1525</v>
      </c>
      <c r="B2878" s="42" t="s">
        <v>403</v>
      </c>
      <c r="C2878" s="21" t="s">
        <v>404</v>
      </c>
      <c r="D2878" s="20" t="s">
        <v>390</v>
      </c>
      <c r="E2878" s="29">
        <v>5.9</v>
      </c>
    </row>
    <row r="2879" spans="1:5" s="23" customFormat="1" ht="12.75">
      <c r="A2879" s="34" t="s">
        <v>1525</v>
      </c>
      <c r="B2879" s="42" t="s">
        <v>405</v>
      </c>
      <c r="C2879" s="21" t="s">
        <v>406</v>
      </c>
      <c r="D2879" s="20" t="s">
        <v>390</v>
      </c>
      <c r="E2879" s="29">
        <v>4.9</v>
      </c>
    </row>
    <row r="2880" spans="1:5" s="23" customFormat="1" ht="12.75">
      <c r="A2880" s="34" t="s">
        <v>1525</v>
      </c>
      <c r="B2880" s="42" t="s">
        <v>407</v>
      </c>
      <c r="C2880" s="21" t="s">
        <v>408</v>
      </c>
      <c r="D2880" s="20" t="s">
        <v>390</v>
      </c>
      <c r="E2880" s="29">
        <v>2.7</v>
      </c>
    </row>
    <row r="2881" spans="1:5" s="23" customFormat="1" ht="12.75">
      <c r="A2881" s="34" t="s">
        <v>1525</v>
      </c>
      <c r="B2881" s="42" t="s">
        <v>409</v>
      </c>
      <c r="C2881" s="21" t="s">
        <v>410</v>
      </c>
      <c r="D2881" s="20" t="s">
        <v>390</v>
      </c>
      <c r="E2881" s="29">
        <v>3.4</v>
      </c>
    </row>
    <row r="2882" spans="1:5" s="23" customFormat="1" ht="12.75">
      <c r="A2882" s="34" t="s">
        <v>1525</v>
      </c>
      <c r="B2882" s="42" t="s">
        <v>411</v>
      </c>
      <c r="C2882" s="21" t="s">
        <v>412</v>
      </c>
      <c r="D2882" s="20" t="s">
        <v>390</v>
      </c>
      <c r="E2882" s="29">
        <v>17.3</v>
      </c>
    </row>
    <row r="2883" spans="1:5" s="23" customFormat="1" ht="12.75">
      <c r="A2883" s="34" t="s">
        <v>1525</v>
      </c>
      <c r="B2883" s="42" t="s">
        <v>413</v>
      </c>
      <c r="C2883" s="21" t="s">
        <v>414</v>
      </c>
      <c r="D2883" s="20" t="s">
        <v>390</v>
      </c>
      <c r="E2883" s="29">
        <v>6.5</v>
      </c>
    </row>
    <row r="2884" spans="1:5" s="26" customFormat="1" ht="12.75">
      <c r="A2884" s="36"/>
      <c r="B2884" s="75" t="s">
        <v>415</v>
      </c>
      <c r="C2884" s="86"/>
      <c r="D2884" s="87"/>
      <c r="E2884" s="27">
        <f>SUM(E2871:E2883)</f>
        <v>77.35</v>
      </c>
    </row>
    <row r="2885" spans="1:5" s="23" customFormat="1" ht="12.75">
      <c r="A2885" s="34" t="s">
        <v>1525</v>
      </c>
      <c r="B2885" s="42" t="s">
        <v>416</v>
      </c>
      <c r="C2885" s="21" t="s">
        <v>417</v>
      </c>
      <c r="D2885" s="20" t="s">
        <v>418</v>
      </c>
      <c r="E2885" s="29">
        <v>5.6</v>
      </c>
    </row>
    <row r="2886" spans="1:5" s="23" customFormat="1" ht="12.75">
      <c r="A2886" s="34" t="s">
        <v>1525</v>
      </c>
      <c r="B2886" s="42" t="s">
        <v>419</v>
      </c>
      <c r="C2886" s="21" t="s">
        <v>420</v>
      </c>
      <c r="D2886" s="20" t="s">
        <v>418</v>
      </c>
      <c r="E2886" s="29">
        <v>8</v>
      </c>
    </row>
    <row r="2887" spans="1:5" s="23" customFormat="1" ht="12.75">
      <c r="A2887" s="34" t="s">
        <v>1525</v>
      </c>
      <c r="B2887" s="42" t="s">
        <v>421</v>
      </c>
      <c r="C2887" s="21" t="s">
        <v>422</v>
      </c>
      <c r="D2887" s="20" t="s">
        <v>418</v>
      </c>
      <c r="E2887" s="29">
        <v>18</v>
      </c>
    </row>
    <row r="2888" spans="1:5" s="23" customFormat="1" ht="12.75">
      <c r="A2888" s="34" t="s">
        <v>1525</v>
      </c>
      <c r="B2888" s="42" t="s">
        <v>423</v>
      </c>
      <c r="C2888" s="21" t="s">
        <v>424</v>
      </c>
      <c r="D2888" s="20" t="s">
        <v>418</v>
      </c>
      <c r="E2888" s="29">
        <v>6.6</v>
      </c>
    </row>
    <row r="2889" spans="1:5" s="23" customFormat="1" ht="12.75">
      <c r="A2889" s="34" t="s">
        <v>1525</v>
      </c>
      <c r="B2889" s="42" t="s">
        <v>425</v>
      </c>
      <c r="C2889" s="21" t="s">
        <v>426</v>
      </c>
      <c r="D2889" s="20" t="s">
        <v>418</v>
      </c>
      <c r="E2889" s="29">
        <v>3.8</v>
      </c>
    </row>
    <row r="2890" spans="1:8" s="23" customFormat="1" ht="12.75">
      <c r="A2890" s="34" t="s">
        <v>1525</v>
      </c>
      <c r="B2890" s="42" t="s">
        <v>427</v>
      </c>
      <c r="C2890" s="21" t="s">
        <v>428</v>
      </c>
      <c r="D2890" s="20" t="s">
        <v>418</v>
      </c>
      <c r="E2890" s="29">
        <v>14.3</v>
      </c>
      <c r="H2890" s="23" t="s">
        <v>1059</v>
      </c>
    </row>
    <row r="2891" spans="1:5" s="23" customFormat="1" ht="12.75">
      <c r="A2891" s="34" t="s">
        <v>1525</v>
      </c>
      <c r="B2891" s="35" t="s">
        <v>429</v>
      </c>
      <c r="C2891" s="21" t="s">
        <v>430</v>
      </c>
      <c r="D2891" s="20" t="s">
        <v>418</v>
      </c>
      <c r="E2891" s="29">
        <v>7.3</v>
      </c>
    </row>
    <row r="2892" spans="1:5" s="26" customFormat="1" ht="12.75">
      <c r="A2892" s="36"/>
      <c r="B2892" s="75" t="s">
        <v>431</v>
      </c>
      <c r="C2892" s="86"/>
      <c r="D2892" s="87"/>
      <c r="E2892" s="27">
        <f>SUM(E2885:E2891)</f>
        <v>63.599999999999994</v>
      </c>
    </row>
    <row r="2893" spans="1:5" s="23" customFormat="1" ht="25.5">
      <c r="A2893" s="34" t="s">
        <v>1525</v>
      </c>
      <c r="B2893" s="42" t="s">
        <v>432</v>
      </c>
      <c r="C2893" s="21" t="s">
        <v>433</v>
      </c>
      <c r="D2893" s="20" t="s">
        <v>434</v>
      </c>
      <c r="E2893" s="29">
        <v>17.4</v>
      </c>
    </row>
    <row r="2894" spans="1:5" s="23" customFormat="1" ht="12.75">
      <c r="A2894" s="34" t="s">
        <v>1525</v>
      </c>
      <c r="B2894" s="42" t="s">
        <v>435</v>
      </c>
      <c r="C2894" s="21" t="s">
        <v>436</v>
      </c>
      <c r="D2894" s="20" t="s">
        <v>434</v>
      </c>
      <c r="E2894" s="29">
        <v>10.8</v>
      </c>
    </row>
    <row r="2895" spans="1:5" s="26" customFormat="1" ht="12.75">
      <c r="A2895" s="36"/>
      <c r="B2895" s="75" t="s">
        <v>437</v>
      </c>
      <c r="C2895" s="86"/>
      <c r="D2895" s="87"/>
      <c r="E2895" s="27">
        <f>SUM(E2893:E2894)</f>
        <v>28.2</v>
      </c>
    </row>
    <row r="2896" spans="2:5" s="18" customFormat="1" ht="12.75">
      <c r="B2896" s="78" t="s">
        <v>1528</v>
      </c>
      <c r="C2896" s="79"/>
      <c r="D2896" s="80"/>
      <c r="E2896" s="27">
        <f>E2695+E2698+E2702+E2704+E2706+E2709+E2712+E2714+E2717+E2725+E2728+E2731+E2734+E2736+E2738+E2744+E2748+E2751+E2753+E2761+E2767+E2771+E2776+E2781+E2784+E2787+E2789+E2791+E2796+E2814+E2816+E2819+E2821+E2829+E2834+E2838+E2844+E2847+E2849+E2853+E2858+E2865+E2870+E2884+E2892+E2895</f>
        <v>1507.35</v>
      </c>
    </row>
    <row r="2897" spans="1:5" s="18" customFormat="1" ht="12.75">
      <c r="A2897" s="32" t="s">
        <v>438</v>
      </c>
      <c r="B2897" s="35" t="s">
        <v>439</v>
      </c>
      <c r="C2897" s="21" t="s">
        <v>440</v>
      </c>
      <c r="D2897" s="20" t="s">
        <v>441</v>
      </c>
      <c r="E2897" s="29">
        <v>8</v>
      </c>
    </row>
    <row r="2898" spans="1:5" s="18" customFormat="1" ht="12.75">
      <c r="A2898" s="32"/>
      <c r="B2898" s="75" t="s">
        <v>442</v>
      </c>
      <c r="C2898" s="86"/>
      <c r="D2898" s="87"/>
      <c r="E2898" s="27">
        <f>SUM(E2897)</f>
        <v>8</v>
      </c>
    </row>
    <row r="2899" spans="1:5" s="23" customFormat="1" ht="12.75">
      <c r="A2899" s="34" t="s">
        <v>438</v>
      </c>
      <c r="B2899" s="35" t="s">
        <v>443</v>
      </c>
      <c r="C2899" s="21" t="s">
        <v>444</v>
      </c>
      <c r="D2899" s="20" t="s">
        <v>445</v>
      </c>
      <c r="E2899" s="29">
        <v>2.9</v>
      </c>
    </row>
    <row r="2900" spans="1:5" s="23" customFormat="1" ht="12.75">
      <c r="A2900" s="34" t="s">
        <v>438</v>
      </c>
      <c r="B2900" s="35" t="s">
        <v>446</v>
      </c>
      <c r="C2900" s="21" t="s">
        <v>447</v>
      </c>
      <c r="D2900" s="20" t="s">
        <v>445</v>
      </c>
      <c r="E2900" s="29">
        <v>2.8</v>
      </c>
    </row>
    <row r="2901" spans="1:5" s="23" customFormat="1" ht="12.75">
      <c r="A2901" s="34" t="s">
        <v>438</v>
      </c>
      <c r="B2901" s="35" t="s">
        <v>448</v>
      </c>
      <c r="C2901" s="21" t="s">
        <v>449</v>
      </c>
      <c r="D2901" s="20" t="s">
        <v>445</v>
      </c>
      <c r="E2901" s="29">
        <v>9.65</v>
      </c>
    </row>
    <row r="2902" spans="1:5" s="26" customFormat="1" ht="12.75">
      <c r="A2902" s="36"/>
      <c r="B2902" s="81" t="s">
        <v>450</v>
      </c>
      <c r="C2902" s="82"/>
      <c r="D2902" s="83"/>
      <c r="E2902" s="27">
        <f>SUM(E2899:E2901)</f>
        <v>15.35</v>
      </c>
    </row>
    <row r="2903" spans="1:5" s="23" customFormat="1" ht="12.75">
      <c r="A2903" s="34" t="s">
        <v>438</v>
      </c>
      <c r="B2903" s="38" t="s">
        <v>451</v>
      </c>
      <c r="C2903" s="19" t="s">
        <v>452</v>
      </c>
      <c r="D2903" s="37" t="s">
        <v>453</v>
      </c>
      <c r="E2903" s="31">
        <v>8</v>
      </c>
    </row>
    <row r="2904" spans="1:5" s="23" customFormat="1" ht="12.75">
      <c r="A2904" s="34" t="s">
        <v>438</v>
      </c>
      <c r="B2904" s="35" t="s">
        <v>454</v>
      </c>
      <c r="C2904" s="21" t="s">
        <v>455</v>
      </c>
      <c r="D2904" s="20" t="s">
        <v>453</v>
      </c>
      <c r="E2904" s="29">
        <v>1.22</v>
      </c>
    </row>
    <row r="2905" spans="1:5" s="26" customFormat="1" ht="12.75">
      <c r="A2905" s="36"/>
      <c r="B2905" s="81" t="s">
        <v>456</v>
      </c>
      <c r="C2905" s="82"/>
      <c r="D2905" s="83"/>
      <c r="E2905" s="27">
        <f>SUM(E2903:E2904)</f>
        <v>9.22</v>
      </c>
    </row>
    <row r="2906" spans="1:5" s="23" customFormat="1" ht="25.5">
      <c r="A2906" s="34" t="s">
        <v>438</v>
      </c>
      <c r="B2906" s="35" t="s">
        <v>457</v>
      </c>
      <c r="C2906" s="46" t="s">
        <v>458</v>
      </c>
      <c r="D2906" s="20" t="s">
        <v>459</v>
      </c>
      <c r="E2906" s="29">
        <v>7.52</v>
      </c>
    </row>
    <row r="2907" spans="1:5" s="23" customFormat="1" ht="12.75">
      <c r="A2907" s="34" t="s">
        <v>438</v>
      </c>
      <c r="B2907" s="35" t="s">
        <v>460</v>
      </c>
      <c r="C2907" s="21" t="s">
        <v>461</v>
      </c>
      <c r="D2907" s="20" t="s">
        <v>459</v>
      </c>
      <c r="E2907" s="29">
        <v>4.25</v>
      </c>
    </row>
    <row r="2908" spans="1:5" s="23" customFormat="1" ht="12.75">
      <c r="A2908" s="34" t="s">
        <v>438</v>
      </c>
      <c r="B2908" s="35" t="s">
        <v>462</v>
      </c>
      <c r="C2908" s="21" t="s">
        <v>463</v>
      </c>
      <c r="D2908" s="20" t="s">
        <v>459</v>
      </c>
      <c r="E2908" s="29">
        <v>5.7</v>
      </c>
    </row>
    <row r="2909" spans="1:5" s="23" customFormat="1" ht="25.5">
      <c r="A2909" s="34" t="s">
        <v>438</v>
      </c>
      <c r="B2909" s="35" t="s">
        <v>464</v>
      </c>
      <c r="C2909" s="21" t="s">
        <v>465</v>
      </c>
      <c r="D2909" s="20" t="s">
        <v>459</v>
      </c>
      <c r="E2909" s="29">
        <v>3.24</v>
      </c>
    </row>
    <row r="2910" spans="1:5" s="23" customFormat="1" ht="12.75">
      <c r="A2910" s="34" t="s">
        <v>438</v>
      </c>
      <c r="B2910" s="35" t="s">
        <v>466</v>
      </c>
      <c r="C2910" s="21" t="s">
        <v>467</v>
      </c>
      <c r="D2910" s="20" t="s">
        <v>459</v>
      </c>
      <c r="E2910" s="29">
        <v>3.55</v>
      </c>
    </row>
    <row r="2911" spans="1:5" s="23" customFormat="1" ht="25.5">
      <c r="A2911" s="34" t="s">
        <v>438</v>
      </c>
      <c r="B2911" s="35" t="s">
        <v>468</v>
      </c>
      <c r="C2911" s="21" t="s">
        <v>469</v>
      </c>
      <c r="D2911" s="20" t="s">
        <v>459</v>
      </c>
      <c r="E2911" s="29">
        <v>5.43</v>
      </c>
    </row>
    <row r="2912" spans="1:5" s="26" customFormat="1" ht="12.75">
      <c r="A2912" s="36"/>
      <c r="B2912" s="81" t="s">
        <v>470</v>
      </c>
      <c r="C2912" s="82"/>
      <c r="D2912" s="83"/>
      <c r="E2912" s="27">
        <f>SUM(E2906:E2911)</f>
        <v>29.69</v>
      </c>
    </row>
    <row r="2913" spans="1:5" s="23" customFormat="1" ht="25.5">
      <c r="A2913" s="34" t="s">
        <v>438</v>
      </c>
      <c r="B2913" s="35" t="s">
        <v>471</v>
      </c>
      <c r="C2913" s="21" t="s">
        <v>472</v>
      </c>
      <c r="D2913" s="20" t="s">
        <v>473</v>
      </c>
      <c r="E2913" s="29">
        <v>2.62</v>
      </c>
    </row>
    <row r="2914" spans="1:5" s="23" customFormat="1" ht="25.5">
      <c r="A2914" s="34" t="s">
        <v>438</v>
      </c>
      <c r="B2914" s="35" t="s">
        <v>474</v>
      </c>
      <c r="C2914" s="21" t="s">
        <v>475</v>
      </c>
      <c r="D2914" s="20" t="s">
        <v>473</v>
      </c>
      <c r="E2914" s="29">
        <v>5.1</v>
      </c>
    </row>
    <row r="2915" spans="1:5" s="23" customFormat="1" ht="25.5">
      <c r="A2915" s="34" t="s">
        <v>438</v>
      </c>
      <c r="B2915" s="35" t="s">
        <v>476</v>
      </c>
      <c r="C2915" s="21" t="s">
        <v>477</v>
      </c>
      <c r="D2915" s="20" t="s">
        <v>473</v>
      </c>
      <c r="E2915" s="29">
        <v>9.24</v>
      </c>
    </row>
    <row r="2916" spans="1:5" s="23" customFormat="1" ht="25.5">
      <c r="A2916" s="34" t="s">
        <v>438</v>
      </c>
      <c r="B2916" s="35" t="s">
        <v>478</v>
      </c>
      <c r="C2916" s="21" t="s">
        <v>479</v>
      </c>
      <c r="D2916" s="20" t="s">
        <v>473</v>
      </c>
      <c r="E2916" s="29">
        <v>10.1</v>
      </c>
    </row>
    <row r="2917" spans="1:5" s="23" customFormat="1" ht="25.5">
      <c r="A2917" s="34" t="s">
        <v>438</v>
      </c>
      <c r="B2917" s="35" t="s">
        <v>480</v>
      </c>
      <c r="C2917" s="21" t="s">
        <v>481</v>
      </c>
      <c r="D2917" s="20" t="s">
        <v>473</v>
      </c>
      <c r="E2917" s="29">
        <v>15</v>
      </c>
    </row>
    <row r="2918" spans="1:5" s="26" customFormat="1" ht="12.75">
      <c r="A2918" s="36"/>
      <c r="B2918" s="81" t="s">
        <v>482</v>
      </c>
      <c r="C2918" s="82"/>
      <c r="D2918" s="83"/>
      <c r="E2918" s="27">
        <f>SUM(E2913:E2917)</f>
        <v>42.06</v>
      </c>
    </row>
    <row r="2919" spans="1:5" s="23" customFormat="1" ht="25.5">
      <c r="A2919" s="34" t="s">
        <v>438</v>
      </c>
      <c r="B2919" s="35" t="s">
        <v>483</v>
      </c>
      <c r="C2919" s="21" t="s">
        <v>484</v>
      </c>
      <c r="D2919" s="20" t="s">
        <v>485</v>
      </c>
      <c r="E2919" s="29">
        <v>11.42</v>
      </c>
    </row>
    <row r="2920" spans="1:5" s="23" customFormat="1" ht="25.5">
      <c r="A2920" s="34" t="s">
        <v>438</v>
      </c>
      <c r="B2920" s="35" t="s">
        <v>486</v>
      </c>
      <c r="C2920" s="21" t="s">
        <v>487</v>
      </c>
      <c r="D2920" s="20" t="s">
        <v>485</v>
      </c>
      <c r="E2920" s="29">
        <v>38.51</v>
      </c>
    </row>
    <row r="2921" spans="1:5" s="23" customFormat="1" ht="25.5">
      <c r="A2921" s="34" t="s">
        <v>438</v>
      </c>
      <c r="B2921" s="35" t="s">
        <v>488</v>
      </c>
      <c r="C2921" s="21" t="s">
        <v>489</v>
      </c>
      <c r="D2921" s="20" t="s">
        <v>485</v>
      </c>
      <c r="E2921" s="29">
        <v>2</v>
      </c>
    </row>
    <row r="2922" spans="1:5" s="26" customFormat="1" ht="12.75">
      <c r="A2922" s="36"/>
      <c r="B2922" s="81" t="s">
        <v>490</v>
      </c>
      <c r="C2922" s="82"/>
      <c r="D2922" s="83"/>
      <c r="E2922" s="27">
        <f>SUM(E2919:E2921)</f>
        <v>51.93</v>
      </c>
    </row>
    <row r="2923" spans="1:5" s="18" customFormat="1" ht="25.5">
      <c r="A2923" s="32" t="s">
        <v>438</v>
      </c>
      <c r="B2923" s="35" t="s">
        <v>491</v>
      </c>
      <c r="C2923" s="64" t="s">
        <v>492</v>
      </c>
      <c r="D2923" s="35" t="s">
        <v>1406</v>
      </c>
      <c r="E2923" s="29">
        <v>3.95</v>
      </c>
    </row>
    <row r="2924" spans="1:5" s="26" customFormat="1" ht="12.75">
      <c r="A2924" s="36"/>
      <c r="B2924" s="81" t="s">
        <v>1407</v>
      </c>
      <c r="C2924" s="82"/>
      <c r="D2924" s="83"/>
      <c r="E2924" s="27">
        <f>SUM(E2923)</f>
        <v>3.95</v>
      </c>
    </row>
    <row r="2925" spans="1:5" s="23" customFormat="1" ht="25.5">
      <c r="A2925" s="34" t="s">
        <v>438</v>
      </c>
      <c r="B2925" s="38" t="s">
        <v>493</v>
      </c>
      <c r="C2925" s="19" t="s">
        <v>494</v>
      </c>
      <c r="D2925" s="37" t="s">
        <v>495</v>
      </c>
      <c r="E2925" s="31">
        <v>5.18</v>
      </c>
    </row>
    <row r="2926" spans="1:5" s="26" customFormat="1" ht="12.75">
      <c r="A2926" s="36"/>
      <c r="B2926" s="81" t="s">
        <v>496</v>
      </c>
      <c r="C2926" s="82"/>
      <c r="D2926" s="83"/>
      <c r="E2926" s="27">
        <f>SUM(E2925)</f>
        <v>5.18</v>
      </c>
    </row>
    <row r="2927" spans="1:5" s="23" customFormat="1" ht="12.75">
      <c r="A2927" s="34" t="s">
        <v>438</v>
      </c>
      <c r="B2927" s="35" t="s">
        <v>497</v>
      </c>
      <c r="C2927" s="21" t="s">
        <v>498</v>
      </c>
      <c r="D2927" s="20" t="s">
        <v>499</v>
      </c>
      <c r="E2927" s="29">
        <v>4.15</v>
      </c>
    </row>
    <row r="2928" spans="1:5" s="26" customFormat="1" ht="12.75">
      <c r="A2928" s="36"/>
      <c r="B2928" s="81" t="s">
        <v>500</v>
      </c>
      <c r="C2928" s="82"/>
      <c r="D2928" s="83"/>
      <c r="E2928" s="27">
        <f>SUM(E2927:E2927)</f>
        <v>4.15</v>
      </c>
    </row>
    <row r="2929" spans="1:5" s="23" customFormat="1" ht="25.5">
      <c r="A2929" s="34" t="s">
        <v>438</v>
      </c>
      <c r="B2929" s="35" t="s">
        <v>501</v>
      </c>
      <c r="C2929" s="21" t="s">
        <v>502</v>
      </c>
      <c r="D2929" s="20" t="s">
        <v>503</v>
      </c>
      <c r="E2929" s="29">
        <v>12.8</v>
      </c>
    </row>
    <row r="2930" spans="1:5" s="23" customFormat="1" ht="25.5">
      <c r="A2930" s="34" t="s">
        <v>438</v>
      </c>
      <c r="B2930" s="35" t="s">
        <v>504</v>
      </c>
      <c r="C2930" s="46" t="s">
        <v>505</v>
      </c>
      <c r="D2930" s="20" t="s">
        <v>503</v>
      </c>
      <c r="E2930" s="29">
        <v>7.78</v>
      </c>
    </row>
    <row r="2931" spans="1:5" s="23" customFormat="1" ht="25.5">
      <c r="A2931" s="34" t="s">
        <v>438</v>
      </c>
      <c r="B2931" s="35" t="s">
        <v>506</v>
      </c>
      <c r="C2931" s="21" t="s">
        <v>507</v>
      </c>
      <c r="D2931" s="20" t="s">
        <v>503</v>
      </c>
      <c r="E2931" s="29">
        <v>2.45</v>
      </c>
    </row>
    <row r="2932" spans="1:5" s="23" customFormat="1" ht="25.5">
      <c r="A2932" s="34" t="s">
        <v>438</v>
      </c>
      <c r="B2932" s="35" t="s">
        <v>508</v>
      </c>
      <c r="C2932" s="21" t="s">
        <v>509</v>
      </c>
      <c r="D2932" s="20" t="s">
        <v>503</v>
      </c>
      <c r="E2932" s="29">
        <v>0.91</v>
      </c>
    </row>
    <row r="2933" spans="1:5" s="23" customFormat="1" ht="25.5">
      <c r="A2933" s="34" t="s">
        <v>438</v>
      </c>
      <c r="B2933" s="35" t="s">
        <v>510</v>
      </c>
      <c r="C2933" s="21" t="s">
        <v>511</v>
      </c>
      <c r="D2933" s="20" t="s">
        <v>503</v>
      </c>
      <c r="E2933" s="29">
        <v>4.85</v>
      </c>
    </row>
    <row r="2934" spans="1:5" s="26" customFormat="1" ht="12.75">
      <c r="A2934" s="36"/>
      <c r="B2934" s="81" t="s">
        <v>512</v>
      </c>
      <c r="C2934" s="82"/>
      <c r="D2934" s="83"/>
      <c r="E2934" s="27">
        <f>SUM(E2929:E2933)</f>
        <v>28.79</v>
      </c>
    </row>
    <row r="2935" spans="1:5" s="23" customFormat="1" ht="25.5">
      <c r="A2935" s="34" t="s">
        <v>438</v>
      </c>
      <c r="B2935" s="35" t="s">
        <v>513</v>
      </c>
      <c r="C2935" s="21" t="s">
        <v>514</v>
      </c>
      <c r="D2935" s="20" t="s">
        <v>515</v>
      </c>
      <c r="E2935" s="29">
        <v>9.25</v>
      </c>
    </row>
    <row r="2936" spans="1:5" s="23" customFormat="1" ht="12.75">
      <c r="A2936" s="34" t="s">
        <v>438</v>
      </c>
      <c r="B2936" s="35" t="s">
        <v>516</v>
      </c>
      <c r="C2936" s="21" t="s">
        <v>517</v>
      </c>
      <c r="D2936" s="20" t="s">
        <v>515</v>
      </c>
      <c r="E2936" s="29">
        <v>3.16</v>
      </c>
    </row>
    <row r="2937" spans="1:5" s="23" customFormat="1" ht="12.75">
      <c r="A2937" s="34" t="s">
        <v>438</v>
      </c>
      <c r="B2937" s="35" t="s">
        <v>518</v>
      </c>
      <c r="C2937" s="21" t="s">
        <v>519</v>
      </c>
      <c r="D2937" s="20" t="s">
        <v>515</v>
      </c>
      <c r="E2937" s="29">
        <v>2.89</v>
      </c>
    </row>
    <row r="2938" spans="1:5" s="23" customFormat="1" ht="25.5">
      <c r="A2938" s="34" t="s">
        <v>438</v>
      </c>
      <c r="B2938" s="35" t="s">
        <v>520</v>
      </c>
      <c r="C2938" s="21" t="s">
        <v>521</v>
      </c>
      <c r="D2938" s="20" t="s">
        <v>515</v>
      </c>
      <c r="E2938" s="29">
        <v>6.2</v>
      </c>
    </row>
    <row r="2939" spans="1:5" s="23" customFormat="1" ht="25.5">
      <c r="A2939" s="34" t="s">
        <v>438</v>
      </c>
      <c r="B2939" s="35" t="s">
        <v>522</v>
      </c>
      <c r="C2939" s="21" t="s">
        <v>523</v>
      </c>
      <c r="D2939" s="20" t="s">
        <v>515</v>
      </c>
      <c r="E2939" s="29">
        <v>10.9</v>
      </c>
    </row>
    <row r="2940" spans="1:5" s="23" customFormat="1" ht="12.75">
      <c r="A2940" s="34" t="s">
        <v>438</v>
      </c>
      <c r="B2940" s="35" t="s">
        <v>524</v>
      </c>
      <c r="C2940" s="21" t="s">
        <v>525</v>
      </c>
      <c r="D2940" s="20" t="s">
        <v>515</v>
      </c>
      <c r="E2940" s="29">
        <v>1.64</v>
      </c>
    </row>
    <row r="2941" spans="1:5" s="23" customFormat="1" ht="12.75">
      <c r="A2941" s="34" t="s">
        <v>438</v>
      </c>
      <c r="B2941" s="35" t="s">
        <v>526</v>
      </c>
      <c r="C2941" s="21" t="s">
        <v>527</v>
      </c>
      <c r="D2941" s="20" t="s">
        <v>515</v>
      </c>
      <c r="E2941" s="29">
        <v>4.71</v>
      </c>
    </row>
    <row r="2942" spans="1:5" s="23" customFormat="1" ht="25.5">
      <c r="A2942" s="34" t="s">
        <v>438</v>
      </c>
      <c r="B2942" s="35" t="s">
        <v>528</v>
      </c>
      <c r="C2942" s="21" t="s">
        <v>529</v>
      </c>
      <c r="D2942" s="20" t="s">
        <v>515</v>
      </c>
      <c r="E2942" s="29">
        <v>11.83</v>
      </c>
    </row>
    <row r="2943" spans="1:5" s="23" customFormat="1" ht="12.75">
      <c r="A2943" s="34" t="s">
        <v>438</v>
      </c>
      <c r="B2943" s="35" t="s">
        <v>530</v>
      </c>
      <c r="C2943" s="21" t="s">
        <v>531</v>
      </c>
      <c r="D2943" s="20" t="s">
        <v>515</v>
      </c>
      <c r="E2943" s="29">
        <v>6.01</v>
      </c>
    </row>
    <row r="2944" spans="1:5" s="23" customFormat="1" ht="25.5">
      <c r="A2944" s="34" t="s">
        <v>438</v>
      </c>
      <c r="B2944" s="35" t="s">
        <v>532</v>
      </c>
      <c r="C2944" s="21" t="s">
        <v>533</v>
      </c>
      <c r="D2944" s="20" t="s">
        <v>515</v>
      </c>
      <c r="E2944" s="29">
        <v>38.5</v>
      </c>
    </row>
    <row r="2945" spans="1:5" s="23" customFormat="1" ht="25.5">
      <c r="A2945" s="34" t="s">
        <v>438</v>
      </c>
      <c r="B2945" s="35" t="s">
        <v>3098</v>
      </c>
      <c r="C2945" s="21" t="s">
        <v>3099</v>
      </c>
      <c r="D2945" s="20" t="s">
        <v>3100</v>
      </c>
      <c r="E2945" s="29">
        <v>7.54</v>
      </c>
    </row>
    <row r="2946" spans="1:5" s="26" customFormat="1" ht="12.75">
      <c r="A2946" s="36"/>
      <c r="B2946" s="81" t="s">
        <v>3101</v>
      </c>
      <c r="C2946" s="82"/>
      <c r="D2946" s="83"/>
      <c r="E2946" s="27">
        <f>SUM(E2935:E2945)</f>
        <v>102.63000000000001</v>
      </c>
    </row>
    <row r="2947" spans="2:5" s="18" customFormat="1" ht="12.75">
      <c r="B2947" s="78" t="s">
        <v>3102</v>
      </c>
      <c r="C2947" s="79"/>
      <c r="D2947" s="80"/>
      <c r="E2947" s="27">
        <f>E2898+E2902+E2905+E2912+E2918+E2922+E2924+E2926+E2928+E2934+E2946</f>
        <v>300.95</v>
      </c>
    </row>
    <row r="2948" spans="1:5" s="23" customFormat="1" ht="12.75">
      <c r="A2948" s="34" t="s">
        <v>3103</v>
      </c>
      <c r="B2948" s="20">
        <v>36162</v>
      </c>
      <c r="C2948" s="21" t="s">
        <v>3104</v>
      </c>
      <c r="D2948" s="20" t="s">
        <v>3246</v>
      </c>
      <c r="E2948" s="29">
        <v>2</v>
      </c>
    </row>
    <row r="2949" spans="1:5" s="23" customFormat="1" ht="12.75">
      <c r="A2949" s="34" t="s">
        <v>3103</v>
      </c>
      <c r="B2949" s="20">
        <v>36163</v>
      </c>
      <c r="C2949" s="21" t="s">
        <v>3105</v>
      </c>
      <c r="D2949" s="20" t="s">
        <v>3246</v>
      </c>
      <c r="E2949" s="29">
        <v>4.6</v>
      </c>
    </row>
    <row r="2950" spans="1:5" s="23" customFormat="1" ht="12.75">
      <c r="A2950" s="34" t="s">
        <v>3103</v>
      </c>
      <c r="B2950" s="20">
        <v>36164</v>
      </c>
      <c r="C2950" s="21" t="s">
        <v>3106</v>
      </c>
      <c r="D2950" s="20" t="s">
        <v>3246</v>
      </c>
      <c r="E2950" s="29">
        <v>6</v>
      </c>
    </row>
    <row r="2951" spans="1:5" s="23" customFormat="1" ht="12.75">
      <c r="A2951" s="34" t="s">
        <v>3103</v>
      </c>
      <c r="B2951" s="20">
        <v>36181</v>
      </c>
      <c r="C2951" s="21" t="s">
        <v>3107</v>
      </c>
      <c r="D2951" s="20" t="s">
        <v>3246</v>
      </c>
      <c r="E2951" s="29">
        <v>1.85</v>
      </c>
    </row>
    <row r="2952" spans="1:5" s="23" customFormat="1" ht="12.75">
      <c r="A2952" s="34" t="s">
        <v>3103</v>
      </c>
      <c r="B2952" s="20">
        <v>36182</v>
      </c>
      <c r="C2952" s="21" t="s">
        <v>3108</v>
      </c>
      <c r="D2952" s="20" t="s">
        <v>3246</v>
      </c>
      <c r="E2952" s="29">
        <v>3.3</v>
      </c>
    </row>
    <row r="2953" spans="1:5" s="23" customFormat="1" ht="12.75">
      <c r="A2953" s="34" t="s">
        <v>3103</v>
      </c>
      <c r="B2953" s="20">
        <v>36183</v>
      </c>
      <c r="C2953" s="21" t="s">
        <v>3109</v>
      </c>
      <c r="D2953" s="20" t="s">
        <v>3246</v>
      </c>
      <c r="E2953" s="29">
        <v>1.6</v>
      </c>
    </row>
    <row r="2954" spans="1:5" s="23" customFormat="1" ht="12.75">
      <c r="A2954" s="34" t="s">
        <v>3103</v>
      </c>
      <c r="B2954" s="20">
        <v>36184</v>
      </c>
      <c r="C2954" s="21" t="s">
        <v>3110</v>
      </c>
      <c r="D2954" s="20" t="s">
        <v>3246</v>
      </c>
      <c r="E2954" s="29">
        <v>3.15</v>
      </c>
    </row>
    <row r="2955" spans="1:5" s="23" customFormat="1" ht="25.5">
      <c r="A2955" s="34" t="s">
        <v>3103</v>
      </c>
      <c r="B2955" s="20">
        <v>36185</v>
      </c>
      <c r="C2955" s="21" t="s">
        <v>3111</v>
      </c>
      <c r="D2955" s="20" t="s">
        <v>3246</v>
      </c>
      <c r="E2955" s="29">
        <v>6.6</v>
      </c>
    </row>
    <row r="2956" spans="1:5" s="23" customFormat="1" ht="12.75">
      <c r="A2956" s="34" t="s">
        <v>3103</v>
      </c>
      <c r="B2956" s="20">
        <v>36187</v>
      </c>
      <c r="C2956" s="21" t="s">
        <v>3112</v>
      </c>
      <c r="D2956" s="20" t="s">
        <v>3246</v>
      </c>
      <c r="E2956" s="29">
        <v>1.6</v>
      </c>
    </row>
    <row r="2957" spans="1:5" s="23" customFormat="1" ht="12.75">
      <c r="A2957" s="34" t="s">
        <v>3103</v>
      </c>
      <c r="B2957" s="20">
        <v>36188</v>
      </c>
      <c r="C2957" s="21" t="s">
        <v>3113</v>
      </c>
      <c r="D2957" s="20" t="s">
        <v>3246</v>
      </c>
      <c r="E2957" s="29">
        <v>3</v>
      </c>
    </row>
    <row r="2958" spans="1:5" s="26" customFormat="1" ht="12.75">
      <c r="A2958" s="36"/>
      <c r="B2958" s="75" t="s">
        <v>3247</v>
      </c>
      <c r="C2958" s="76"/>
      <c r="D2958" s="77"/>
      <c r="E2958" s="27">
        <f>SUM(E2948:E2957)</f>
        <v>33.7</v>
      </c>
    </row>
    <row r="2959" spans="1:5" s="23" customFormat="1" ht="25.5">
      <c r="A2959" s="34" t="s">
        <v>3103</v>
      </c>
      <c r="B2959" s="20">
        <v>36137</v>
      </c>
      <c r="C2959" s="21" t="s">
        <v>3114</v>
      </c>
      <c r="D2959" s="20" t="s">
        <v>4211</v>
      </c>
      <c r="E2959" s="29">
        <v>4.65</v>
      </c>
    </row>
    <row r="2960" spans="1:5" s="23" customFormat="1" ht="12.75">
      <c r="A2960" s="34" t="s">
        <v>3103</v>
      </c>
      <c r="B2960" s="20">
        <v>36138</v>
      </c>
      <c r="C2960" s="21" t="s">
        <v>3115</v>
      </c>
      <c r="D2960" s="20" t="s">
        <v>4211</v>
      </c>
      <c r="E2960" s="29">
        <v>3.3</v>
      </c>
    </row>
    <row r="2961" spans="1:5" s="23" customFormat="1" ht="25.5">
      <c r="A2961" s="34" t="s">
        <v>3103</v>
      </c>
      <c r="B2961" s="20">
        <v>36139</v>
      </c>
      <c r="C2961" s="21" t="s">
        <v>3116</v>
      </c>
      <c r="D2961" s="20" t="s">
        <v>4211</v>
      </c>
      <c r="E2961" s="29">
        <v>3.6</v>
      </c>
    </row>
    <row r="2962" spans="1:5" s="23" customFormat="1" ht="25.5">
      <c r="A2962" s="34" t="s">
        <v>3103</v>
      </c>
      <c r="B2962" s="20">
        <v>36141</v>
      </c>
      <c r="C2962" s="21" t="s">
        <v>3117</v>
      </c>
      <c r="D2962" s="20" t="s">
        <v>4211</v>
      </c>
      <c r="E2962" s="29">
        <v>4.1</v>
      </c>
    </row>
    <row r="2963" spans="1:5" s="23" customFormat="1" ht="12.75">
      <c r="A2963" s="34" t="s">
        <v>3103</v>
      </c>
      <c r="B2963" s="20">
        <v>36144</v>
      </c>
      <c r="C2963" s="21" t="s">
        <v>3118</v>
      </c>
      <c r="D2963" s="20" t="s">
        <v>4211</v>
      </c>
      <c r="E2963" s="29">
        <v>3</v>
      </c>
    </row>
    <row r="2964" spans="1:5" s="23" customFormat="1" ht="12.75">
      <c r="A2964" s="91" t="s">
        <v>3103</v>
      </c>
      <c r="B2964" s="84">
        <v>36145</v>
      </c>
      <c r="C2964" s="100" t="s">
        <v>3119</v>
      </c>
      <c r="D2964" s="93" t="s">
        <v>4211</v>
      </c>
      <c r="E2964" s="99">
        <v>3</v>
      </c>
    </row>
    <row r="2965" spans="1:5" s="23" customFormat="1" ht="12.75">
      <c r="A2965" s="92"/>
      <c r="B2965" s="85"/>
      <c r="C2965" s="100"/>
      <c r="D2965" s="94"/>
      <c r="E2965" s="99"/>
    </row>
    <row r="2966" spans="1:5" s="26" customFormat="1" ht="12.75">
      <c r="A2966" s="36"/>
      <c r="B2966" s="75" t="s">
        <v>4212</v>
      </c>
      <c r="C2966" s="76"/>
      <c r="D2966" s="77"/>
      <c r="E2966" s="27">
        <f>SUM(E2959:E2964)</f>
        <v>21.65</v>
      </c>
    </row>
    <row r="2967" spans="1:5" s="23" customFormat="1" ht="25.5">
      <c r="A2967" s="34" t="s">
        <v>3103</v>
      </c>
      <c r="B2967" s="20">
        <v>36167</v>
      </c>
      <c r="C2967" s="21" t="s">
        <v>3120</v>
      </c>
      <c r="D2967" s="20" t="s">
        <v>3121</v>
      </c>
      <c r="E2967" s="29">
        <v>7.8</v>
      </c>
    </row>
    <row r="2968" spans="1:5" s="23" customFormat="1" ht="12.75">
      <c r="A2968" s="34" t="s">
        <v>3103</v>
      </c>
      <c r="B2968" s="20">
        <v>36169</v>
      </c>
      <c r="C2968" s="21" t="s">
        <v>3122</v>
      </c>
      <c r="D2968" s="20" t="s">
        <v>3121</v>
      </c>
      <c r="E2968" s="29">
        <v>1</v>
      </c>
    </row>
    <row r="2969" spans="1:5" s="23" customFormat="1" ht="12.75">
      <c r="A2969" s="34" t="s">
        <v>3103</v>
      </c>
      <c r="B2969" s="20">
        <v>36170</v>
      </c>
      <c r="C2969" s="21" t="s">
        <v>3123</v>
      </c>
      <c r="D2969" s="20" t="s">
        <v>3121</v>
      </c>
      <c r="E2969" s="29">
        <v>1.5</v>
      </c>
    </row>
    <row r="2970" spans="1:5" s="23" customFormat="1" ht="12.75">
      <c r="A2970" s="34" t="s">
        <v>3103</v>
      </c>
      <c r="B2970" s="20">
        <v>36171</v>
      </c>
      <c r="C2970" s="21" t="s">
        <v>3124</v>
      </c>
      <c r="D2970" s="20" t="s">
        <v>3121</v>
      </c>
      <c r="E2970" s="29">
        <v>3</v>
      </c>
    </row>
    <row r="2971" spans="1:5" s="23" customFormat="1" ht="12.75">
      <c r="A2971" s="34" t="s">
        <v>3103</v>
      </c>
      <c r="B2971" s="20">
        <v>36172</v>
      </c>
      <c r="C2971" s="21" t="s">
        <v>3125</v>
      </c>
      <c r="D2971" s="20" t="s">
        <v>3121</v>
      </c>
      <c r="E2971" s="29">
        <v>20.5</v>
      </c>
    </row>
    <row r="2972" spans="1:5" s="23" customFormat="1" ht="12.75">
      <c r="A2972" s="34" t="s">
        <v>3103</v>
      </c>
      <c r="B2972" s="20">
        <v>36173</v>
      </c>
      <c r="C2972" s="21" t="s">
        <v>3126</v>
      </c>
      <c r="D2972" s="20" t="s">
        <v>3121</v>
      </c>
      <c r="E2972" s="29">
        <v>2</v>
      </c>
    </row>
    <row r="2973" spans="1:5" s="23" customFormat="1" ht="12.75">
      <c r="A2973" s="34" t="s">
        <v>3103</v>
      </c>
      <c r="B2973" s="20">
        <v>36175</v>
      </c>
      <c r="C2973" s="21" t="s">
        <v>3127</v>
      </c>
      <c r="D2973" s="20" t="s">
        <v>3121</v>
      </c>
      <c r="E2973" s="29">
        <v>11.35</v>
      </c>
    </row>
    <row r="2974" spans="1:5" s="23" customFormat="1" ht="12.75">
      <c r="A2974" s="34" t="s">
        <v>3103</v>
      </c>
      <c r="B2974" s="20">
        <v>36177</v>
      </c>
      <c r="C2974" s="21" t="s">
        <v>3128</v>
      </c>
      <c r="D2974" s="20" t="s">
        <v>3129</v>
      </c>
      <c r="E2974" s="29">
        <v>2</v>
      </c>
    </row>
    <row r="2975" spans="1:5" s="26" customFormat="1" ht="12.75">
      <c r="A2975" s="36"/>
      <c r="B2975" s="75" t="s">
        <v>3130</v>
      </c>
      <c r="C2975" s="76"/>
      <c r="D2975" s="77"/>
      <c r="E2975" s="27">
        <f>SUM(E2967:E2974)</f>
        <v>49.15</v>
      </c>
    </row>
    <row r="2976" spans="1:5" s="23" customFormat="1" ht="38.25">
      <c r="A2976" s="34" t="s">
        <v>3103</v>
      </c>
      <c r="B2976" s="37">
        <v>36211</v>
      </c>
      <c r="C2976" s="19" t="s">
        <v>3296</v>
      </c>
      <c r="D2976" s="37" t="s">
        <v>3297</v>
      </c>
      <c r="E2976" s="31">
        <v>9.15</v>
      </c>
    </row>
    <row r="2977" spans="1:5" s="23" customFormat="1" ht="25.5">
      <c r="A2977" s="34" t="s">
        <v>3103</v>
      </c>
      <c r="B2977" s="20">
        <v>36214</v>
      </c>
      <c r="C2977" s="21" t="s">
        <v>3298</v>
      </c>
      <c r="D2977" s="20" t="s">
        <v>3297</v>
      </c>
      <c r="E2977" s="29">
        <v>9.7</v>
      </c>
    </row>
    <row r="2978" spans="1:5" s="23" customFormat="1" ht="12.75">
      <c r="A2978" s="34" t="s">
        <v>3103</v>
      </c>
      <c r="B2978" s="20">
        <v>36215</v>
      </c>
      <c r="C2978" s="21" t="s">
        <v>3299</v>
      </c>
      <c r="D2978" s="20" t="s">
        <v>3297</v>
      </c>
      <c r="E2978" s="29">
        <v>4</v>
      </c>
    </row>
    <row r="2979" spans="1:5" s="23" customFormat="1" ht="12.75">
      <c r="A2979" s="34" t="s">
        <v>3103</v>
      </c>
      <c r="B2979" s="20">
        <v>36216</v>
      </c>
      <c r="C2979" s="21" t="s">
        <v>3300</v>
      </c>
      <c r="D2979" s="20" t="s">
        <v>3297</v>
      </c>
      <c r="E2979" s="29">
        <v>2.7</v>
      </c>
    </row>
    <row r="2980" spans="1:5" s="23" customFormat="1" ht="12.75">
      <c r="A2980" s="34" t="s">
        <v>3103</v>
      </c>
      <c r="B2980" s="20">
        <v>36218</v>
      </c>
      <c r="C2980" s="21" t="s">
        <v>3301</v>
      </c>
      <c r="D2980" s="20" t="s">
        <v>3297</v>
      </c>
      <c r="E2980" s="29">
        <v>3.15</v>
      </c>
    </row>
    <row r="2981" spans="1:5" s="23" customFormat="1" ht="12.75">
      <c r="A2981" s="34" t="s">
        <v>3103</v>
      </c>
      <c r="B2981" s="20">
        <v>36221</v>
      </c>
      <c r="C2981" s="21" t="s">
        <v>3302</v>
      </c>
      <c r="D2981" s="20" t="s">
        <v>3297</v>
      </c>
      <c r="E2981" s="29">
        <v>4</v>
      </c>
    </row>
    <row r="2982" spans="1:5" s="23" customFormat="1" ht="12.75">
      <c r="A2982" s="34" t="s">
        <v>3103</v>
      </c>
      <c r="B2982" s="20">
        <v>36222</v>
      </c>
      <c r="C2982" s="21" t="s">
        <v>3303</v>
      </c>
      <c r="D2982" s="20" t="s">
        <v>3297</v>
      </c>
      <c r="E2982" s="29">
        <v>3.6</v>
      </c>
    </row>
    <row r="2983" spans="1:5" s="23" customFormat="1" ht="12.75">
      <c r="A2983" s="34" t="s">
        <v>3103</v>
      </c>
      <c r="B2983" s="20">
        <v>36223</v>
      </c>
      <c r="C2983" s="21" t="s">
        <v>3304</v>
      </c>
      <c r="D2983" s="20" t="s">
        <v>3297</v>
      </c>
      <c r="E2983" s="29">
        <v>3</v>
      </c>
    </row>
    <row r="2984" spans="1:5" s="26" customFormat="1" ht="12.75">
      <c r="A2984" s="36"/>
      <c r="B2984" s="75" t="s">
        <v>3305</v>
      </c>
      <c r="C2984" s="76"/>
      <c r="D2984" s="77"/>
      <c r="E2984" s="27">
        <f>SUM(E2976:E2983)</f>
        <v>39.300000000000004</v>
      </c>
    </row>
    <row r="2985" spans="1:5" s="23" customFormat="1" ht="12.75">
      <c r="A2985" s="34" t="s">
        <v>3103</v>
      </c>
      <c r="B2985" s="20">
        <v>36147</v>
      </c>
      <c r="C2985" s="21" t="s">
        <v>3306</v>
      </c>
      <c r="D2985" s="20" t="s">
        <v>1571</v>
      </c>
      <c r="E2985" s="29">
        <v>2</v>
      </c>
    </row>
    <row r="2986" spans="1:5" s="23" customFormat="1" ht="12.75">
      <c r="A2986" s="34" t="s">
        <v>3103</v>
      </c>
      <c r="B2986" s="20">
        <v>36148</v>
      </c>
      <c r="C2986" s="21" t="s">
        <v>3307</v>
      </c>
      <c r="D2986" s="20" t="s">
        <v>1571</v>
      </c>
      <c r="E2986" s="29">
        <v>4.2</v>
      </c>
    </row>
    <row r="2987" spans="1:5" s="23" customFormat="1" ht="12.75">
      <c r="A2987" s="34" t="s">
        <v>3103</v>
      </c>
      <c r="B2987" s="20">
        <v>36150</v>
      </c>
      <c r="C2987" s="21" t="s">
        <v>3308</v>
      </c>
      <c r="D2987" s="20" t="s">
        <v>1571</v>
      </c>
      <c r="E2987" s="29">
        <v>3.5</v>
      </c>
    </row>
    <row r="2988" spans="1:5" s="23" customFormat="1" ht="12.75">
      <c r="A2988" s="34" t="s">
        <v>3103</v>
      </c>
      <c r="B2988" s="20">
        <v>36152</v>
      </c>
      <c r="C2988" s="21" t="s">
        <v>3309</v>
      </c>
      <c r="D2988" s="20" t="s">
        <v>1571</v>
      </c>
      <c r="E2988" s="29">
        <v>1</v>
      </c>
    </row>
    <row r="2989" spans="1:5" s="23" customFormat="1" ht="25.5">
      <c r="A2989" s="34" t="s">
        <v>3103</v>
      </c>
      <c r="B2989" s="20">
        <v>36153</v>
      </c>
      <c r="C2989" s="21" t="s">
        <v>3310</v>
      </c>
      <c r="D2989" s="20" t="s">
        <v>1571</v>
      </c>
      <c r="E2989" s="29">
        <v>15.75</v>
      </c>
    </row>
    <row r="2990" spans="1:5" s="23" customFormat="1" ht="25.5">
      <c r="A2990" s="34" t="s">
        <v>3103</v>
      </c>
      <c r="B2990" s="20">
        <v>36154</v>
      </c>
      <c r="C2990" s="21" t="s">
        <v>3311</v>
      </c>
      <c r="D2990" s="20" t="s">
        <v>1571</v>
      </c>
      <c r="E2990" s="29">
        <v>4.3</v>
      </c>
    </row>
    <row r="2991" spans="1:5" s="23" customFormat="1" ht="25.5">
      <c r="A2991" s="34" t="s">
        <v>3103</v>
      </c>
      <c r="B2991" s="20">
        <v>36155</v>
      </c>
      <c r="C2991" s="21" t="s">
        <v>3312</v>
      </c>
      <c r="D2991" s="20" t="s">
        <v>1571</v>
      </c>
      <c r="E2991" s="29">
        <v>1.6</v>
      </c>
    </row>
    <row r="2992" spans="1:5" s="26" customFormat="1" ht="12.75">
      <c r="A2992" s="36"/>
      <c r="B2992" s="75" t="s">
        <v>1574</v>
      </c>
      <c r="C2992" s="76"/>
      <c r="D2992" s="77"/>
      <c r="E2992" s="27">
        <f>SUM(E2985:E2991)</f>
        <v>32.35</v>
      </c>
    </row>
    <row r="2993" spans="1:5" s="23" customFormat="1" ht="12.75">
      <c r="A2993" s="34" t="s">
        <v>3103</v>
      </c>
      <c r="B2993" s="20">
        <v>36240</v>
      </c>
      <c r="C2993" s="21" t="s">
        <v>3313</v>
      </c>
      <c r="D2993" s="20" t="s">
        <v>3314</v>
      </c>
      <c r="E2993" s="29">
        <v>2.6</v>
      </c>
    </row>
    <row r="2994" spans="1:5" s="23" customFormat="1" ht="25.5">
      <c r="A2994" s="34" t="s">
        <v>3103</v>
      </c>
      <c r="B2994" s="20">
        <v>36244</v>
      </c>
      <c r="C2994" s="21" t="s">
        <v>3315</v>
      </c>
      <c r="D2994" s="20" t="s">
        <v>3314</v>
      </c>
      <c r="E2994" s="29">
        <v>9.3</v>
      </c>
    </row>
    <row r="2995" spans="1:5" s="23" customFormat="1" ht="12.75">
      <c r="A2995" s="34" t="s">
        <v>3103</v>
      </c>
      <c r="B2995" s="20">
        <v>36245</v>
      </c>
      <c r="C2995" s="21" t="s">
        <v>3316</v>
      </c>
      <c r="D2995" s="20" t="s">
        <v>3314</v>
      </c>
      <c r="E2995" s="29">
        <v>7.5</v>
      </c>
    </row>
    <row r="2996" spans="1:5" s="23" customFormat="1" ht="12.75">
      <c r="A2996" s="34" t="s">
        <v>3103</v>
      </c>
      <c r="B2996" s="20">
        <v>36246</v>
      </c>
      <c r="C2996" s="21" t="s">
        <v>3317</v>
      </c>
      <c r="D2996" s="20" t="s">
        <v>3314</v>
      </c>
      <c r="E2996" s="29">
        <v>3.6</v>
      </c>
    </row>
    <row r="2997" spans="1:5" s="23" customFormat="1" ht="12.75">
      <c r="A2997" s="34" t="s">
        <v>3103</v>
      </c>
      <c r="B2997" s="20">
        <v>36247</v>
      </c>
      <c r="C2997" s="21" t="s">
        <v>3318</v>
      </c>
      <c r="D2997" s="20" t="s">
        <v>3314</v>
      </c>
      <c r="E2997" s="29">
        <v>1</v>
      </c>
    </row>
    <row r="2998" spans="1:5" s="23" customFormat="1" ht="12.75">
      <c r="A2998" s="34" t="s">
        <v>3103</v>
      </c>
      <c r="B2998" s="20">
        <v>36248</v>
      </c>
      <c r="C2998" s="21" t="s">
        <v>3319</v>
      </c>
      <c r="D2998" s="20" t="s">
        <v>3314</v>
      </c>
      <c r="E2998" s="29">
        <v>4.6</v>
      </c>
    </row>
    <row r="2999" spans="1:5" s="23" customFormat="1" ht="12.75">
      <c r="A2999" s="34" t="s">
        <v>3103</v>
      </c>
      <c r="B2999" s="20">
        <v>36249</v>
      </c>
      <c r="C2999" s="21" t="s">
        <v>3320</v>
      </c>
      <c r="D2999" s="20" t="s">
        <v>3314</v>
      </c>
      <c r="E2999" s="29">
        <v>3.55</v>
      </c>
    </row>
    <row r="3000" spans="1:5" s="23" customFormat="1" ht="25.5">
      <c r="A3000" s="34" t="s">
        <v>3103</v>
      </c>
      <c r="B3000" s="20">
        <v>36251</v>
      </c>
      <c r="C3000" s="21" t="s">
        <v>3321</v>
      </c>
      <c r="D3000" s="20" t="s">
        <v>3314</v>
      </c>
      <c r="E3000" s="29">
        <v>2</v>
      </c>
    </row>
    <row r="3001" spans="1:5" s="26" customFormat="1" ht="12.75">
      <c r="A3001" s="36"/>
      <c r="B3001" s="75" t="s">
        <v>3322</v>
      </c>
      <c r="C3001" s="76"/>
      <c r="D3001" s="77"/>
      <c r="E3001" s="27">
        <f>SUM(E2993:E3000)</f>
        <v>34.15</v>
      </c>
    </row>
    <row r="3002" spans="1:5" s="23" customFormat="1" ht="25.5">
      <c r="A3002" s="34" t="s">
        <v>3103</v>
      </c>
      <c r="B3002" s="20">
        <v>36003</v>
      </c>
      <c r="C3002" s="21" t="s">
        <v>3323</v>
      </c>
      <c r="D3002" s="20" t="s">
        <v>3324</v>
      </c>
      <c r="E3002" s="29">
        <v>2.6</v>
      </c>
    </row>
    <row r="3003" spans="1:5" s="23" customFormat="1" ht="12.75">
      <c r="A3003" s="34" t="s">
        <v>3103</v>
      </c>
      <c r="B3003" s="20">
        <v>36008</v>
      </c>
      <c r="C3003" s="21" t="s">
        <v>3325</v>
      </c>
      <c r="D3003" s="20" t="s">
        <v>3324</v>
      </c>
      <c r="E3003" s="29">
        <v>1.95</v>
      </c>
    </row>
    <row r="3004" spans="1:5" s="23" customFormat="1" ht="25.5">
      <c r="A3004" s="34" t="s">
        <v>3103</v>
      </c>
      <c r="B3004" s="20">
        <v>36009</v>
      </c>
      <c r="C3004" s="21" t="s">
        <v>3326</v>
      </c>
      <c r="D3004" s="20" t="s">
        <v>3324</v>
      </c>
      <c r="E3004" s="29">
        <v>2.45</v>
      </c>
    </row>
    <row r="3005" spans="1:5" s="23" customFormat="1" ht="12.75">
      <c r="A3005" s="34" t="s">
        <v>3103</v>
      </c>
      <c r="B3005" s="20">
        <v>36010</v>
      </c>
      <c r="C3005" s="21" t="s">
        <v>3327</v>
      </c>
      <c r="D3005" s="20" t="s">
        <v>3324</v>
      </c>
      <c r="E3005" s="29">
        <v>2.5</v>
      </c>
    </row>
    <row r="3006" spans="1:5" s="23" customFormat="1" ht="12.75">
      <c r="A3006" s="34" t="s">
        <v>3103</v>
      </c>
      <c r="B3006" s="20">
        <v>36012</v>
      </c>
      <c r="C3006" s="21" t="s">
        <v>3328</v>
      </c>
      <c r="D3006" s="20" t="s">
        <v>3324</v>
      </c>
      <c r="E3006" s="29">
        <v>2.22</v>
      </c>
    </row>
    <row r="3007" spans="1:7" s="26" customFormat="1" ht="12.75">
      <c r="A3007" s="36"/>
      <c r="B3007" s="75" t="s">
        <v>3329</v>
      </c>
      <c r="C3007" s="76"/>
      <c r="D3007" s="77"/>
      <c r="E3007" s="27">
        <f>SUM(E3002:E3006)</f>
        <v>11.72</v>
      </c>
      <c r="F3007" s="18"/>
      <c r="G3007" s="18"/>
    </row>
    <row r="3008" spans="1:5" s="23" customFormat="1" ht="12.75">
      <c r="A3008" s="34" t="s">
        <v>3103</v>
      </c>
      <c r="B3008" s="20">
        <v>36156</v>
      </c>
      <c r="C3008" s="21" t="s">
        <v>3330</v>
      </c>
      <c r="D3008" s="20" t="s">
        <v>3331</v>
      </c>
      <c r="E3008" s="29">
        <v>3</v>
      </c>
    </row>
    <row r="3009" spans="1:5" s="23" customFormat="1" ht="12.75">
      <c r="A3009" s="34" t="s">
        <v>3103</v>
      </c>
      <c r="B3009" s="20">
        <v>36157</v>
      </c>
      <c r="C3009" s="21" t="s">
        <v>3332</v>
      </c>
      <c r="D3009" s="20" t="s">
        <v>3331</v>
      </c>
      <c r="E3009" s="29">
        <v>2</v>
      </c>
    </row>
    <row r="3010" spans="1:5" s="23" customFormat="1" ht="25.5">
      <c r="A3010" s="34" t="s">
        <v>3103</v>
      </c>
      <c r="B3010" s="20">
        <v>36160</v>
      </c>
      <c r="C3010" s="21" t="s">
        <v>3333</v>
      </c>
      <c r="D3010" s="20" t="s">
        <v>3331</v>
      </c>
      <c r="E3010" s="29">
        <v>7.3</v>
      </c>
    </row>
    <row r="3011" spans="1:5" s="23" customFormat="1" ht="12.75">
      <c r="A3011" s="34" t="s">
        <v>3103</v>
      </c>
      <c r="B3011" s="20">
        <v>36161</v>
      </c>
      <c r="C3011" s="21" t="s">
        <v>3334</v>
      </c>
      <c r="D3011" s="20" t="s">
        <v>3331</v>
      </c>
      <c r="E3011" s="29">
        <v>9.9</v>
      </c>
    </row>
    <row r="3012" spans="1:5" s="26" customFormat="1" ht="12.75">
      <c r="A3012" s="36"/>
      <c r="B3012" s="75" t="s">
        <v>3335</v>
      </c>
      <c r="C3012" s="76"/>
      <c r="D3012" s="77"/>
      <c r="E3012" s="27">
        <f>SUM(E3008:E3011)</f>
        <v>22.200000000000003</v>
      </c>
    </row>
    <row r="3013" spans="1:5" s="23" customFormat="1" ht="12.75">
      <c r="A3013" s="34" t="s">
        <v>3103</v>
      </c>
      <c r="B3013" s="20">
        <v>36190</v>
      </c>
      <c r="C3013" s="21" t="s">
        <v>3336</v>
      </c>
      <c r="D3013" s="20" t="s">
        <v>3337</v>
      </c>
      <c r="E3013" s="29">
        <v>2.5</v>
      </c>
    </row>
    <row r="3014" spans="1:5" s="23" customFormat="1" ht="12.75">
      <c r="A3014" s="34" t="s">
        <v>3103</v>
      </c>
      <c r="B3014" s="20">
        <v>36191</v>
      </c>
      <c r="C3014" s="21" t="s">
        <v>3338</v>
      </c>
      <c r="D3014" s="20" t="s">
        <v>3337</v>
      </c>
      <c r="E3014" s="29">
        <v>14.25</v>
      </c>
    </row>
    <row r="3015" spans="1:5" s="23" customFormat="1" ht="25.5">
      <c r="A3015" s="34" t="s">
        <v>3103</v>
      </c>
      <c r="B3015" s="20">
        <v>36192</v>
      </c>
      <c r="C3015" s="21" t="s">
        <v>3339</v>
      </c>
      <c r="D3015" s="20" t="s">
        <v>3337</v>
      </c>
      <c r="E3015" s="29">
        <v>2.5</v>
      </c>
    </row>
    <row r="3016" spans="1:5" s="23" customFormat="1" ht="12.75">
      <c r="A3016" s="34" t="s">
        <v>3103</v>
      </c>
      <c r="B3016" s="20">
        <v>36194</v>
      </c>
      <c r="C3016" s="21" t="s">
        <v>3340</v>
      </c>
      <c r="D3016" s="20" t="s">
        <v>3337</v>
      </c>
      <c r="E3016" s="29">
        <v>2.5</v>
      </c>
    </row>
    <row r="3017" spans="1:5" s="26" customFormat="1" ht="12.75">
      <c r="A3017" s="36"/>
      <c r="B3017" s="75" t="s">
        <v>3341</v>
      </c>
      <c r="C3017" s="76"/>
      <c r="D3017" s="77"/>
      <c r="E3017" s="27">
        <f>SUM(E3013:E3016)</f>
        <v>21.75</v>
      </c>
    </row>
    <row r="3018" spans="1:5" s="23" customFormat="1" ht="12.75">
      <c r="A3018" s="34" t="s">
        <v>3103</v>
      </c>
      <c r="B3018" s="20">
        <v>36127</v>
      </c>
      <c r="C3018" s="21" t="s">
        <v>3342</v>
      </c>
      <c r="D3018" s="20" t="s">
        <v>3343</v>
      </c>
      <c r="E3018" s="29">
        <v>1.55</v>
      </c>
    </row>
    <row r="3019" spans="1:5" s="23" customFormat="1" ht="12.75">
      <c r="A3019" s="34" t="s">
        <v>3103</v>
      </c>
      <c r="B3019" s="20">
        <v>36129</v>
      </c>
      <c r="C3019" s="21" t="s">
        <v>3344</v>
      </c>
      <c r="D3019" s="20" t="s">
        <v>3343</v>
      </c>
      <c r="E3019" s="29">
        <v>3</v>
      </c>
    </row>
    <row r="3020" spans="1:5" s="23" customFormat="1" ht="12.75">
      <c r="A3020" s="34" t="s">
        <v>3103</v>
      </c>
      <c r="B3020" s="20">
        <v>36130</v>
      </c>
      <c r="C3020" s="21" t="s">
        <v>3345</v>
      </c>
      <c r="D3020" s="20" t="s">
        <v>3343</v>
      </c>
      <c r="E3020" s="29">
        <v>9.7</v>
      </c>
    </row>
    <row r="3021" spans="1:5" s="23" customFormat="1" ht="12.75">
      <c r="A3021" s="34" t="s">
        <v>3103</v>
      </c>
      <c r="B3021" s="20">
        <v>36135</v>
      </c>
      <c r="C3021" s="21" t="s">
        <v>3346</v>
      </c>
      <c r="D3021" s="20" t="s">
        <v>3343</v>
      </c>
      <c r="E3021" s="29">
        <v>4.6</v>
      </c>
    </row>
    <row r="3022" spans="1:5" s="23" customFormat="1" ht="12.75">
      <c r="A3022" s="34" t="s">
        <v>3103</v>
      </c>
      <c r="B3022" s="20">
        <v>36179</v>
      </c>
      <c r="C3022" s="21" t="s">
        <v>3347</v>
      </c>
      <c r="D3022" s="20" t="s">
        <v>3343</v>
      </c>
      <c r="E3022" s="29">
        <v>2</v>
      </c>
    </row>
    <row r="3023" spans="1:5" s="26" customFormat="1" ht="12.75">
      <c r="A3023" s="36"/>
      <c r="B3023" s="75" t="s">
        <v>3348</v>
      </c>
      <c r="C3023" s="76"/>
      <c r="D3023" s="77"/>
      <c r="E3023" s="27">
        <f>SUM(E3018:E3022)</f>
        <v>20.85</v>
      </c>
    </row>
    <row r="3024" spans="1:5" s="23" customFormat="1" ht="12.75">
      <c r="A3024" s="34" t="s">
        <v>3103</v>
      </c>
      <c r="B3024" s="20">
        <v>36198</v>
      </c>
      <c r="C3024" s="21" t="s">
        <v>3349</v>
      </c>
      <c r="D3024" s="20" t="s">
        <v>3350</v>
      </c>
      <c r="E3024" s="29">
        <v>1</v>
      </c>
    </row>
    <row r="3025" spans="1:5" s="23" customFormat="1" ht="25.5">
      <c r="A3025" s="34" t="s">
        <v>3103</v>
      </c>
      <c r="B3025" s="20">
        <v>36200</v>
      </c>
      <c r="C3025" s="21" t="s">
        <v>3351</v>
      </c>
      <c r="D3025" s="20" t="s">
        <v>3350</v>
      </c>
      <c r="E3025" s="29">
        <v>3</v>
      </c>
    </row>
    <row r="3026" spans="1:5" s="23" customFormat="1" ht="25.5">
      <c r="A3026" s="34" t="s">
        <v>3103</v>
      </c>
      <c r="B3026" s="20">
        <v>36202</v>
      </c>
      <c r="C3026" s="21" t="s">
        <v>3352</v>
      </c>
      <c r="D3026" s="20" t="s">
        <v>3350</v>
      </c>
      <c r="E3026" s="29">
        <v>1.2</v>
      </c>
    </row>
    <row r="3027" spans="1:5" s="23" customFormat="1" ht="25.5">
      <c r="A3027" s="34" t="s">
        <v>3103</v>
      </c>
      <c r="B3027" s="20">
        <v>36203</v>
      </c>
      <c r="C3027" s="21" t="s">
        <v>3353</v>
      </c>
      <c r="D3027" s="20" t="s">
        <v>3350</v>
      </c>
      <c r="E3027" s="29">
        <v>2.8</v>
      </c>
    </row>
    <row r="3028" spans="1:5" s="23" customFormat="1" ht="12.75">
      <c r="A3028" s="34" t="s">
        <v>3103</v>
      </c>
      <c r="B3028" s="20">
        <v>36205</v>
      </c>
      <c r="C3028" s="21" t="s">
        <v>3354</v>
      </c>
      <c r="D3028" s="20" t="s">
        <v>3350</v>
      </c>
      <c r="E3028" s="29">
        <v>5</v>
      </c>
    </row>
    <row r="3029" spans="1:5" s="23" customFormat="1" ht="25.5">
      <c r="A3029" s="34" t="s">
        <v>3103</v>
      </c>
      <c r="B3029" s="20">
        <v>36206</v>
      </c>
      <c r="C3029" s="21" t="s">
        <v>3355</v>
      </c>
      <c r="D3029" s="20" t="s">
        <v>3350</v>
      </c>
      <c r="E3029" s="29">
        <v>12.65</v>
      </c>
    </row>
    <row r="3030" spans="1:5" s="23" customFormat="1" ht="12.75">
      <c r="A3030" s="34" t="s">
        <v>3103</v>
      </c>
      <c r="B3030" s="20">
        <v>36208</v>
      </c>
      <c r="C3030" s="21" t="s">
        <v>3356</v>
      </c>
      <c r="D3030" s="20" t="s">
        <v>3350</v>
      </c>
      <c r="E3030" s="29">
        <v>2.8</v>
      </c>
    </row>
    <row r="3031" spans="1:5" s="23" customFormat="1" ht="12.75">
      <c r="A3031" s="34" t="s">
        <v>3103</v>
      </c>
      <c r="B3031" s="20">
        <v>36209</v>
      </c>
      <c r="C3031" s="21" t="s">
        <v>3357</v>
      </c>
      <c r="D3031" s="20" t="s">
        <v>3350</v>
      </c>
      <c r="E3031" s="29">
        <v>5</v>
      </c>
    </row>
    <row r="3032" spans="1:5" s="23" customFormat="1" ht="12.75">
      <c r="A3032" s="34" t="s">
        <v>3103</v>
      </c>
      <c r="B3032" s="20">
        <v>36210</v>
      </c>
      <c r="C3032" s="21" t="s">
        <v>3358</v>
      </c>
      <c r="D3032" s="20" t="s">
        <v>3350</v>
      </c>
      <c r="E3032" s="29">
        <v>3.1</v>
      </c>
    </row>
    <row r="3033" spans="1:5" s="23" customFormat="1" ht="12.75">
      <c r="A3033" s="34" t="s">
        <v>3103</v>
      </c>
      <c r="B3033" s="20">
        <v>36212</v>
      </c>
      <c r="C3033" s="21" t="s">
        <v>3359</v>
      </c>
      <c r="D3033" s="20" t="s">
        <v>3350</v>
      </c>
      <c r="E3033" s="29">
        <v>5.5</v>
      </c>
    </row>
    <row r="3034" spans="1:5" s="23" customFormat="1" ht="25.5">
      <c r="A3034" s="34" t="s">
        <v>3103</v>
      </c>
      <c r="B3034" s="20">
        <v>36213</v>
      </c>
      <c r="C3034" s="21" t="s">
        <v>3360</v>
      </c>
      <c r="D3034" s="20" t="s">
        <v>3350</v>
      </c>
      <c r="E3034" s="29">
        <v>2.25</v>
      </c>
    </row>
    <row r="3035" spans="1:5" s="26" customFormat="1" ht="12.75">
      <c r="A3035" s="36"/>
      <c r="B3035" s="75" t="s">
        <v>3361</v>
      </c>
      <c r="C3035" s="76"/>
      <c r="D3035" s="77"/>
      <c r="E3035" s="27">
        <f>SUM(E3024:E3034)</f>
        <v>44.300000000000004</v>
      </c>
    </row>
    <row r="3036" spans="1:5" s="23" customFormat="1" ht="12.75">
      <c r="A3036" s="34" t="s">
        <v>3103</v>
      </c>
      <c r="B3036" s="20">
        <v>36220</v>
      </c>
      <c r="C3036" s="21" t="s">
        <v>3362</v>
      </c>
      <c r="D3036" s="20" t="s">
        <v>3363</v>
      </c>
      <c r="E3036" s="29">
        <v>2.4</v>
      </c>
    </row>
    <row r="3037" spans="1:5" s="23" customFormat="1" ht="12.75">
      <c r="A3037" s="34" t="s">
        <v>3103</v>
      </c>
      <c r="B3037" s="20">
        <v>36231</v>
      </c>
      <c r="C3037" s="21" t="s">
        <v>3364</v>
      </c>
      <c r="D3037" s="20" t="s">
        <v>3363</v>
      </c>
      <c r="E3037" s="29">
        <v>5.5</v>
      </c>
    </row>
    <row r="3038" spans="1:5" s="23" customFormat="1" ht="25.5">
      <c r="A3038" s="34" t="s">
        <v>3103</v>
      </c>
      <c r="B3038" s="20">
        <v>36233</v>
      </c>
      <c r="C3038" s="21" t="s">
        <v>3365</v>
      </c>
      <c r="D3038" s="20" t="s">
        <v>3363</v>
      </c>
      <c r="E3038" s="29">
        <v>14</v>
      </c>
    </row>
    <row r="3039" spans="1:5" s="23" customFormat="1" ht="12.75">
      <c r="A3039" s="34" t="s">
        <v>3103</v>
      </c>
      <c r="B3039" s="20">
        <v>36234</v>
      </c>
      <c r="C3039" s="21" t="s">
        <v>3366</v>
      </c>
      <c r="D3039" s="20" t="s">
        <v>3363</v>
      </c>
      <c r="E3039" s="29">
        <v>1.8</v>
      </c>
    </row>
    <row r="3040" spans="1:5" s="23" customFormat="1" ht="12.75">
      <c r="A3040" s="34" t="s">
        <v>3103</v>
      </c>
      <c r="B3040" s="20">
        <v>36236</v>
      </c>
      <c r="C3040" s="21" t="s">
        <v>3367</v>
      </c>
      <c r="D3040" s="20" t="s">
        <v>3363</v>
      </c>
      <c r="E3040" s="29">
        <v>4.53</v>
      </c>
    </row>
    <row r="3041" spans="1:5" s="26" customFormat="1" ht="12.75">
      <c r="A3041" s="36"/>
      <c r="B3041" s="75" t="s">
        <v>3368</v>
      </c>
      <c r="C3041" s="76"/>
      <c r="D3041" s="77"/>
      <c r="E3041" s="27">
        <f>SUM(E3036:E3040)</f>
        <v>28.23</v>
      </c>
    </row>
    <row r="3042" spans="2:5" s="18" customFormat="1" ht="12.75">
      <c r="B3042" s="78" t="s">
        <v>3369</v>
      </c>
      <c r="C3042" s="79"/>
      <c r="D3042" s="80"/>
      <c r="E3042" s="27">
        <f>E2958+E2966+E2975+E2984+E2992+E3001+E3007+E3012+E3017+E3023+E3035+E3041</f>
        <v>359.3500000000001</v>
      </c>
    </row>
    <row r="3043" spans="1:5" s="23" customFormat="1" ht="25.5">
      <c r="A3043" s="34" t="s">
        <v>4301</v>
      </c>
      <c r="B3043" s="20">
        <v>45220</v>
      </c>
      <c r="C3043" s="21" t="s">
        <v>3370</v>
      </c>
      <c r="D3043" s="20" t="s">
        <v>3371</v>
      </c>
      <c r="E3043" s="29">
        <v>2</v>
      </c>
    </row>
    <row r="3044" spans="1:5" s="23" customFormat="1" ht="25.5">
      <c r="A3044" s="34" t="s">
        <v>4301</v>
      </c>
      <c r="B3044" s="20">
        <v>45225</v>
      </c>
      <c r="C3044" s="21" t="s">
        <v>3372</v>
      </c>
      <c r="D3044" s="20" t="s">
        <v>3371</v>
      </c>
      <c r="E3044" s="29">
        <v>4</v>
      </c>
    </row>
    <row r="3045" spans="1:5" s="23" customFormat="1" ht="25.5">
      <c r="A3045" s="34" t="s">
        <v>4301</v>
      </c>
      <c r="B3045" s="20">
        <v>45230</v>
      </c>
      <c r="C3045" s="21" t="s">
        <v>3373</v>
      </c>
      <c r="D3045" s="20" t="s">
        <v>3371</v>
      </c>
      <c r="E3045" s="29">
        <v>2</v>
      </c>
    </row>
    <row r="3046" spans="1:5" s="26" customFormat="1" ht="12.75">
      <c r="A3046" s="36"/>
      <c r="B3046" s="75" t="s">
        <v>3374</v>
      </c>
      <c r="C3046" s="76"/>
      <c r="D3046" s="77"/>
      <c r="E3046" s="27">
        <f>SUM(E3043:E3045)</f>
        <v>8</v>
      </c>
    </row>
    <row r="3047" spans="1:5" s="23" customFormat="1" ht="12.75">
      <c r="A3047" s="34" t="s">
        <v>4301</v>
      </c>
      <c r="B3047" s="20">
        <v>45800</v>
      </c>
      <c r="C3047" s="21" t="s">
        <v>3375</v>
      </c>
      <c r="D3047" s="20" t="s">
        <v>812</v>
      </c>
      <c r="E3047" s="29">
        <v>4</v>
      </c>
    </row>
    <row r="3048" spans="1:5" s="26" customFormat="1" ht="12.75">
      <c r="A3048" s="36"/>
      <c r="B3048" s="75" t="s">
        <v>818</v>
      </c>
      <c r="C3048" s="76"/>
      <c r="D3048" s="77"/>
      <c r="E3048" s="27">
        <f>SUM(E3047)</f>
        <v>4</v>
      </c>
    </row>
    <row r="3049" spans="1:5" s="23" customFormat="1" ht="25.5">
      <c r="A3049" s="34" t="s">
        <v>4301</v>
      </c>
      <c r="B3049" s="20">
        <v>46000</v>
      </c>
      <c r="C3049" s="21" t="s">
        <v>3376</v>
      </c>
      <c r="D3049" s="20" t="s">
        <v>3377</v>
      </c>
      <c r="E3049" s="29">
        <v>1.5</v>
      </c>
    </row>
    <row r="3050" spans="1:5" s="23" customFormat="1" ht="25.5">
      <c r="A3050" s="34" t="s">
        <v>4301</v>
      </c>
      <c r="B3050" s="20">
        <v>46350</v>
      </c>
      <c r="C3050" s="21" t="s">
        <v>3378</v>
      </c>
      <c r="D3050" s="20" t="s">
        <v>3377</v>
      </c>
      <c r="E3050" s="29">
        <v>1.5</v>
      </c>
    </row>
    <row r="3051" spans="1:5" s="26" customFormat="1" ht="12.75">
      <c r="A3051" s="36"/>
      <c r="B3051" s="75" t="s">
        <v>3379</v>
      </c>
      <c r="C3051" s="76"/>
      <c r="D3051" s="77"/>
      <c r="E3051" s="27">
        <f>SUM(E3049:E3050)</f>
        <v>3</v>
      </c>
    </row>
    <row r="3052" spans="2:5" s="18" customFormat="1" ht="12.75">
      <c r="B3052" s="78" t="s">
        <v>4304</v>
      </c>
      <c r="C3052" s="79"/>
      <c r="D3052" s="80"/>
      <c r="E3052" s="27">
        <f>E3046+E3048+E3051</f>
        <v>15</v>
      </c>
    </row>
    <row r="3053" spans="1:5" s="23" customFormat="1" ht="12.75">
      <c r="A3053" s="34" t="s">
        <v>3380</v>
      </c>
      <c r="B3053" s="20">
        <v>61725</v>
      </c>
      <c r="C3053" s="21" t="s">
        <v>3381</v>
      </c>
      <c r="D3053" s="20" t="s">
        <v>3382</v>
      </c>
      <c r="E3053" s="29">
        <v>24</v>
      </c>
    </row>
    <row r="3054" spans="1:5" s="23" customFormat="1" ht="25.5">
      <c r="A3054" s="34" t="s">
        <v>3380</v>
      </c>
      <c r="B3054" s="20">
        <v>61721</v>
      </c>
      <c r="C3054" s="21" t="s">
        <v>3383</v>
      </c>
      <c r="D3054" s="20" t="s">
        <v>3382</v>
      </c>
      <c r="E3054" s="29">
        <v>14.35</v>
      </c>
    </row>
    <row r="3055" spans="1:5" s="18" customFormat="1" ht="12.75">
      <c r="A3055" s="36"/>
      <c r="B3055" s="75" t="s">
        <v>3384</v>
      </c>
      <c r="C3055" s="76"/>
      <c r="D3055" s="77"/>
      <c r="E3055" s="27">
        <f>SUM(E3053:E3054)</f>
        <v>38.35</v>
      </c>
    </row>
    <row r="3056" spans="1:5" s="23" customFormat="1" ht="25.5">
      <c r="A3056" s="34" t="s">
        <v>3380</v>
      </c>
      <c r="B3056" s="20">
        <v>61501</v>
      </c>
      <c r="C3056" s="21" t="s">
        <v>3385</v>
      </c>
      <c r="D3056" s="20" t="s">
        <v>241</v>
      </c>
      <c r="E3056" s="29">
        <v>14.16</v>
      </c>
    </row>
    <row r="3057" spans="1:5" s="23" customFormat="1" ht="25.5">
      <c r="A3057" s="34" t="s">
        <v>3380</v>
      </c>
      <c r="B3057" s="37">
        <v>61503</v>
      </c>
      <c r="C3057" s="19" t="s">
        <v>3386</v>
      </c>
      <c r="D3057" s="37" t="s">
        <v>241</v>
      </c>
      <c r="E3057" s="31">
        <v>13.3</v>
      </c>
    </row>
    <row r="3058" spans="1:5" s="26" customFormat="1" ht="12.75">
      <c r="A3058" s="36"/>
      <c r="B3058" s="75" t="s">
        <v>258</v>
      </c>
      <c r="C3058" s="76"/>
      <c r="D3058" s="77"/>
      <c r="E3058" s="27">
        <f>SUM(E3056:E3057)</f>
        <v>27.46</v>
      </c>
    </row>
    <row r="3059" spans="1:5" s="23" customFormat="1" ht="12.75">
      <c r="A3059" s="34" t="s">
        <v>3380</v>
      </c>
      <c r="B3059" s="20">
        <v>62631</v>
      </c>
      <c r="C3059" s="21" t="s">
        <v>3387</v>
      </c>
      <c r="D3059" s="20" t="s">
        <v>3388</v>
      </c>
      <c r="E3059" s="29">
        <v>8.5</v>
      </c>
    </row>
    <row r="3060" spans="1:5" s="26" customFormat="1" ht="12.75">
      <c r="A3060" s="36"/>
      <c r="B3060" s="75" t="s">
        <v>3389</v>
      </c>
      <c r="C3060" s="76"/>
      <c r="D3060" s="77"/>
      <c r="E3060" s="27">
        <f>SUM(E3059)</f>
        <v>8.5</v>
      </c>
    </row>
    <row r="3061" spans="1:5" s="23" customFormat="1" ht="25.5">
      <c r="A3061" s="34" t="s">
        <v>3380</v>
      </c>
      <c r="B3061" s="20">
        <v>61640</v>
      </c>
      <c r="C3061" s="21" t="s">
        <v>3390</v>
      </c>
      <c r="D3061" s="20" t="s">
        <v>3249</v>
      </c>
      <c r="E3061" s="29">
        <v>7</v>
      </c>
    </row>
    <row r="3062" spans="1:5" s="26" customFormat="1" ht="12.75">
      <c r="A3062" s="36"/>
      <c r="B3062" s="75" t="s">
        <v>3252</v>
      </c>
      <c r="C3062" s="76"/>
      <c r="D3062" s="77"/>
      <c r="E3062" s="27">
        <f>SUM(E3061)</f>
        <v>7</v>
      </c>
    </row>
    <row r="3063" spans="1:5" s="23" customFormat="1" ht="12.75">
      <c r="A3063" s="34" t="s">
        <v>3380</v>
      </c>
      <c r="B3063" s="20">
        <v>62441</v>
      </c>
      <c r="C3063" s="21" t="s">
        <v>3391</v>
      </c>
      <c r="D3063" s="20" t="s">
        <v>3392</v>
      </c>
      <c r="E3063" s="29">
        <v>12.8</v>
      </c>
    </row>
    <row r="3064" spans="1:5" s="23" customFormat="1" ht="12.75">
      <c r="A3064" s="34" t="s">
        <v>3380</v>
      </c>
      <c r="B3064" s="20">
        <v>62442</v>
      </c>
      <c r="C3064" s="21" t="s">
        <v>3393</v>
      </c>
      <c r="D3064" s="20" t="s">
        <v>3392</v>
      </c>
      <c r="E3064" s="29">
        <v>3</v>
      </c>
    </row>
    <row r="3065" spans="1:5" s="23" customFormat="1" ht="12.75">
      <c r="A3065" s="34" t="s">
        <v>3380</v>
      </c>
      <c r="B3065" s="20">
        <v>62443</v>
      </c>
      <c r="C3065" s="21" t="s">
        <v>3394</v>
      </c>
      <c r="D3065" s="20" t="s">
        <v>3392</v>
      </c>
      <c r="E3065" s="29">
        <v>4.2</v>
      </c>
    </row>
    <row r="3066" spans="1:5" s="26" customFormat="1" ht="12.75">
      <c r="A3066" s="36"/>
      <c r="B3066" s="75" t="s">
        <v>3395</v>
      </c>
      <c r="C3066" s="76"/>
      <c r="D3066" s="77"/>
      <c r="E3066" s="27">
        <f>SUM(E3063:E3065)</f>
        <v>20</v>
      </c>
    </row>
    <row r="3067" spans="1:5" s="23" customFormat="1" ht="25.5">
      <c r="A3067" s="34" t="s">
        <v>3380</v>
      </c>
      <c r="B3067" s="20">
        <v>63121</v>
      </c>
      <c r="C3067" s="46" t="s">
        <v>3396</v>
      </c>
      <c r="D3067" s="20" t="s">
        <v>3397</v>
      </c>
      <c r="E3067" s="29">
        <v>40.6</v>
      </c>
    </row>
    <row r="3068" spans="1:5" s="26" customFormat="1" ht="12.75">
      <c r="A3068" s="36"/>
      <c r="B3068" s="75" t="s">
        <v>3398</v>
      </c>
      <c r="C3068" s="76"/>
      <c r="D3068" s="77"/>
      <c r="E3068" s="27">
        <f>SUM(E3067)</f>
        <v>40.6</v>
      </c>
    </row>
    <row r="3069" spans="1:5" s="23" customFormat="1" ht="25.5">
      <c r="A3069" s="34" t="s">
        <v>3380</v>
      </c>
      <c r="B3069" s="20">
        <v>61626</v>
      </c>
      <c r="C3069" s="21" t="s">
        <v>3399</v>
      </c>
      <c r="D3069" s="20" t="s">
        <v>3606</v>
      </c>
      <c r="E3069" s="29">
        <v>3.16</v>
      </c>
    </row>
    <row r="3070" spans="1:5" s="23" customFormat="1" ht="25.5">
      <c r="A3070" s="34" t="s">
        <v>3380</v>
      </c>
      <c r="B3070" s="20">
        <v>61622</v>
      </c>
      <c r="C3070" s="21" t="s">
        <v>3400</v>
      </c>
      <c r="D3070" s="20" t="s">
        <v>3401</v>
      </c>
      <c r="E3070" s="29">
        <v>31.25</v>
      </c>
    </row>
    <row r="3071" spans="1:5" s="26" customFormat="1" ht="12.75">
      <c r="A3071" s="36"/>
      <c r="B3071" s="75" t="s">
        <v>1150</v>
      </c>
      <c r="C3071" s="76"/>
      <c r="D3071" s="77"/>
      <c r="E3071" s="27">
        <f>SUM(E3069:E3070)</f>
        <v>34.41</v>
      </c>
    </row>
    <row r="3072" spans="1:5" s="23" customFormat="1" ht="25.5">
      <c r="A3072" s="34" t="s">
        <v>3380</v>
      </c>
      <c r="B3072" s="20">
        <v>62392</v>
      </c>
      <c r="C3072" s="46" t="s">
        <v>3402</v>
      </c>
      <c r="D3072" s="20" t="s">
        <v>3403</v>
      </c>
      <c r="E3072" s="29">
        <v>32</v>
      </c>
    </row>
    <row r="3073" spans="1:5" s="23" customFormat="1" ht="12.75">
      <c r="A3073" s="34" t="s">
        <v>3380</v>
      </c>
      <c r="B3073" s="20">
        <v>62391</v>
      </c>
      <c r="C3073" s="21" t="s">
        <v>3404</v>
      </c>
      <c r="D3073" s="20" t="s">
        <v>3403</v>
      </c>
      <c r="E3073" s="29">
        <v>21.65</v>
      </c>
    </row>
    <row r="3074" spans="1:5" s="26" customFormat="1" ht="12.75">
      <c r="A3074" s="36"/>
      <c r="B3074" s="75" t="s">
        <v>3405</v>
      </c>
      <c r="C3074" s="76"/>
      <c r="D3074" s="77"/>
      <c r="E3074" s="27">
        <f>SUM(E3072:E3073)</f>
        <v>53.65</v>
      </c>
    </row>
    <row r="3075" spans="1:5" s="23" customFormat="1" ht="25.5">
      <c r="A3075" s="34" t="s">
        <v>3380</v>
      </c>
      <c r="B3075" s="20">
        <v>62772</v>
      </c>
      <c r="C3075" s="21" t="s">
        <v>3406</v>
      </c>
      <c r="D3075" s="20" t="s">
        <v>2391</v>
      </c>
      <c r="E3075" s="29">
        <v>3.7</v>
      </c>
    </row>
    <row r="3076" spans="1:5" s="23" customFormat="1" ht="12.75">
      <c r="A3076" s="34" t="s">
        <v>3380</v>
      </c>
      <c r="B3076" s="20">
        <v>62771</v>
      </c>
      <c r="C3076" s="21" t="s">
        <v>2392</v>
      </c>
      <c r="D3076" s="20" t="s">
        <v>2391</v>
      </c>
      <c r="E3076" s="29">
        <v>12</v>
      </c>
    </row>
    <row r="3077" spans="1:5" s="26" customFormat="1" ht="12.75">
      <c r="A3077" s="36"/>
      <c r="B3077" s="75" t="s">
        <v>2393</v>
      </c>
      <c r="C3077" s="76"/>
      <c r="D3077" s="77"/>
      <c r="E3077" s="27">
        <f>SUM(E3075:E3076)</f>
        <v>15.7</v>
      </c>
    </row>
    <row r="3078" spans="1:5" s="23" customFormat="1" ht="38.25">
      <c r="A3078" s="34" t="s">
        <v>3380</v>
      </c>
      <c r="B3078" s="20">
        <v>62892</v>
      </c>
      <c r="C3078" s="21" t="s">
        <v>2394</v>
      </c>
      <c r="D3078" s="20" t="s">
        <v>2395</v>
      </c>
      <c r="E3078" s="29">
        <v>13.8</v>
      </c>
    </row>
    <row r="3079" spans="1:5" s="26" customFormat="1" ht="12.75">
      <c r="A3079" s="36"/>
      <c r="B3079" s="75" t="s">
        <v>2396</v>
      </c>
      <c r="C3079" s="76"/>
      <c r="D3079" s="77"/>
      <c r="E3079" s="27">
        <f>SUM(E3078)</f>
        <v>13.8</v>
      </c>
    </row>
    <row r="3080" spans="1:5" s="23" customFormat="1" ht="12.75">
      <c r="A3080" s="34" t="s">
        <v>3380</v>
      </c>
      <c r="B3080" s="20">
        <v>61901</v>
      </c>
      <c r="C3080" s="21" t="s">
        <v>2397</v>
      </c>
      <c r="D3080" s="20" t="s">
        <v>2398</v>
      </c>
      <c r="E3080" s="29">
        <v>5.5</v>
      </c>
    </row>
    <row r="3081" spans="1:5" s="23" customFormat="1" ht="25.5">
      <c r="A3081" s="34" t="s">
        <v>3380</v>
      </c>
      <c r="B3081" s="20">
        <v>61902</v>
      </c>
      <c r="C3081" s="21" t="s">
        <v>2399</v>
      </c>
      <c r="D3081" s="20" t="s">
        <v>2398</v>
      </c>
      <c r="E3081" s="29">
        <v>18.55</v>
      </c>
    </row>
    <row r="3082" spans="1:5" s="23" customFormat="1" ht="25.5">
      <c r="A3082" s="34" t="s">
        <v>3380</v>
      </c>
      <c r="B3082" s="20">
        <v>61903</v>
      </c>
      <c r="C3082" s="21" t="s">
        <v>2400</v>
      </c>
      <c r="D3082" s="20" t="s">
        <v>2398</v>
      </c>
      <c r="E3082" s="29">
        <v>25.4</v>
      </c>
    </row>
    <row r="3083" spans="1:5" s="23" customFormat="1" ht="12.75">
      <c r="A3083" s="34" t="s">
        <v>3380</v>
      </c>
      <c r="B3083" s="20">
        <v>61904</v>
      </c>
      <c r="C3083" s="21" t="s">
        <v>2401</v>
      </c>
      <c r="D3083" s="20" t="s">
        <v>2398</v>
      </c>
      <c r="E3083" s="29">
        <v>19</v>
      </c>
    </row>
    <row r="3084" spans="1:5" s="23" customFormat="1" ht="25.5">
      <c r="A3084" s="34" t="s">
        <v>3380</v>
      </c>
      <c r="B3084" s="20">
        <v>61905</v>
      </c>
      <c r="C3084" s="21" t="s">
        <v>2402</v>
      </c>
      <c r="D3084" s="20" t="s">
        <v>2398</v>
      </c>
      <c r="E3084" s="29">
        <v>15.4</v>
      </c>
    </row>
    <row r="3085" spans="1:5" s="23" customFormat="1" ht="25.5">
      <c r="A3085" s="34" t="s">
        <v>3380</v>
      </c>
      <c r="B3085" s="20">
        <v>61906</v>
      </c>
      <c r="C3085" s="21" t="s">
        <v>553</v>
      </c>
      <c r="D3085" s="20" t="s">
        <v>2398</v>
      </c>
      <c r="E3085" s="29">
        <v>5.55</v>
      </c>
    </row>
    <row r="3086" spans="1:5" s="23" customFormat="1" ht="25.5">
      <c r="A3086" s="34" t="s">
        <v>3380</v>
      </c>
      <c r="B3086" s="20">
        <v>61907</v>
      </c>
      <c r="C3086" s="46" t="s">
        <v>554</v>
      </c>
      <c r="D3086" s="20" t="s">
        <v>2398</v>
      </c>
      <c r="E3086" s="29">
        <v>12.15</v>
      </c>
    </row>
    <row r="3087" spans="1:5" s="23" customFormat="1" ht="25.5">
      <c r="A3087" s="34" t="s">
        <v>3380</v>
      </c>
      <c r="B3087" s="20">
        <v>61908</v>
      </c>
      <c r="C3087" s="46" t="s">
        <v>555</v>
      </c>
      <c r="D3087" s="20" t="s">
        <v>2398</v>
      </c>
      <c r="E3087" s="29">
        <v>34.6</v>
      </c>
    </row>
    <row r="3088" spans="1:5" s="23" customFormat="1" ht="12.75">
      <c r="A3088" s="34" t="s">
        <v>3380</v>
      </c>
      <c r="B3088" s="20">
        <v>61909</v>
      </c>
      <c r="C3088" s="21" t="s">
        <v>556</v>
      </c>
      <c r="D3088" s="20" t="s">
        <v>2398</v>
      </c>
      <c r="E3088" s="29">
        <v>26.78</v>
      </c>
    </row>
    <row r="3089" spans="1:5" s="23" customFormat="1" ht="12.75">
      <c r="A3089" s="34" t="s">
        <v>3380</v>
      </c>
      <c r="B3089" s="20">
        <v>61910</v>
      </c>
      <c r="C3089" s="21" t="s">
        <v>557</v>
      </c>
      <c r="D3089" s="20" t="s">
        <v>2398</v>
      </c>
      <c r="E3089" s="29">
        <v>1.85</v>
      </c>
    </row>
    <row r="3090" spans="1:5" s="26" customFormat="1" ht="12.75">
      <c r="A3090" s="36"/>
      <c r="B3090" s="75" t="s">
        <v>558</v>
      </c>
      <c r="C3090" s="76"/>
      <c r="D3090" s="77"/>
      <c r="E3090" s="27">
        <f>SUM(E3080:E3089)</f>
        <v>164.78</v>
      </c>
    </row>
    <row r="3091" spans="1:5" s="23" customFormat="1" ht="12.75">
      <c r="A3091" s="34" t="s">
        <v>3380</v>
      </c>
      <c r="B3091" s="20">
        <v>62801</v>
      </c>
      <c r="C3091" s="21" t="s">
        <v>559</v>
      </c>
      <c r="D3091" s="20" t="s">
        <v>560</v>
      </c>
      <c r="E3091" s="29">
        <v>30.6</v>
      </c>
    </row>
    <row r="3092" spans="1:5" s="26" customFormat="1" ht="12.75">
      <c r="A3092" s="36"/>
      <c r="B3092" s="75" t="s">
        <v>561</v>
      </c>
      <c r="C3092" s="76"/>
      <c r="D3092" s="77"/>
      <c r="E3092" s="27">
        <f>SUM(E3091)</f>
        <v>30.6</v>
      </c>
    </row>
    <row r="3093" spans="1:5" s="23" customFormat="1" ht="25.5">
      <c r="A3093" s="34" t="s">
        <v>3380</v>
      </c>
      <c r="B3093" s="20">
        <v>61822</v>
      </c>
      <c r="C3093" s="21" t="s">
        <v>562</v>
      </c>
      <c r="D3093" s="20" t="s">
        <v>563</v>
      </c>
      <c r="E3093" s="29">
        <v>1.6</v>
      </c>
    </row>
    <row r="3094" spans="1:5" s="26" customFormat="1" ht="12.75">
      <c r="A3094" s="36"/>
      <c r="B3094" s="75" t="s">
        <v>564</v>
      </c>
      <c r="C3094" s="76"/>
      <c r="D3094" s="77"/>
      <c r="E3094" s="27">
        <f>SUM(E3093)</f>
        <v>1.6</v>
      </c>
    </row>
    <row r="3095" spans="1:5" s="23" customFormat="1" ht="25.5">
      <c r="A3095" s="34" t="s">
        <v>3380</v>
      </c>
      <c r="B3095" s="20">
        <v>61861</v>
      </c>
      <c r="C3095" s="46" t="s">
        <v>565</v>
      </c>
      <c r="D3095" s="42" t="s">
        <v>566</v>
      </c>
      <c r="E3095" s="29">
        <v>4.7</v>
      </c>
    </row>
    <row r="3096" spans="1:5" s="26" customFormat="1" ht="12.75">
      <c r="A3096" s="36"/>
      <c r="B3096" s="75" t="s">
        <v>567</v>
      </c>
      <c r="C3096" s="76"/>
      <c r="D3096" s="77"/>
      <c r="E3096" s="27">
        <f>SUM(E3095)</f>
        <v>4.7</v>
      </c>
    </row>
    <row r="3097" spans="1:5" s="23" customFormat="1" ht="12.75">
      <c r="A3097" s="34" t="s">
        <v>3380</v>
      </c>
      <c r="B3097" s="20">
        <v>62371</v>
      </c>
      <c r="C3097" s="21" t="s">
        <v>568</v>
      </c>
      <c r="D3097" s="20" t="s">
        <v>569</v>
      </c>
      <c r="E3097" s="29">
        <v>6.6</v>
      </c>
    </row>
    <row r="3098" spans="1:5" s="26" customFormat="1" ht="12.75">
      <c r="A3098" s="36"/>
      <c r="B3098" s="75" t="s">
        <v>570</v>
      </c>
      <c r="C3098" s="76"/>
      <c r="D3098" s="77"/>
      <c r="E3098" s="27">
        <f>SUM(E3097)</f>
        <v>6.6</v>
      </c>
    </row>
    <row r="3099" spans="1:5" s="23" customFormat="1" ht="12.75">
      <c r="A3099" s="34" t="s">
        <v>3380</v>
      </c>
      <c r="B3099" s="20">
        <v>61841</v>
      </c>
      <c r="C3099" s="46" t="s">
        <v>571</v>
      </c>
      <c r="D3099" s="20" t="s">
        <v>572</v>
      </c>
      <c r="E3099" s="29">
        <v>2.5</v>
      </c>
    </row>
    <row r="3100" spans="1:5" s="26" customFormat="1" ht="12.75">
      <c r="A3100" s="36"/>
      <c r="B3100" s="75" t="s">
        <v>573</v>
      </c>
      <c r="C3100" s="76"/>
      <c r="D3100" s="77"/>
      <c r="E3100" s="27">
        <f>SUM(E3099)</f>
        <v>2.5</v>
      </c>
    </row>
    <row r="3101" spans="1:5" s="23" customFormat="1" ht="25.5">
      <c r="A3101" s="34" t="s">
        <v>3380</v>
      </c>
      <c r="B3101" s="20">
        <v>61671</v>
      </c>
      <c r="C3101" s="21" t="s">
        <v>574</v>
      </c>
      <c r="D3101" s="20" t="s">
        <v>575</v>
      </c>
      <c r="E3101" s="29">
        <v>5.5</v>
      </c>
    </row>
    <row r="3102" spans="1:5" s="23" customFormat="1" ht="25.5">
      <c r="A3102" s="34" t="s">
        <v>3380</v>
      </c>
      <c r="B3102" s="20">
        <v>61672</v>
      </c>
      <c r="C3102" s="21" t="s">
        <v>576</v>
      </c>
      <c r="D3102" s="20" t="s">
        <v>575</v>
      </c>
      <c r="E3102" s="29">
        <v>4</v>
      </c>
    </row>
    <row r="3103" spans="1:5" s="26" customFormat="1" ht="12.75">
      <c r="A3103" s="36"/>
      <c r="B3103" s="75" t="s">
        <v>577</v>
      </c>
      <c r="C3103" s="76"/>
      <c r="D3103" s="77"/>
      <c r="E3103" s="27">
        <f>SUM(E3101:E3102)</f>
        <v>9.5</v>
      </c>
    </row>
    <row r="3104" spans="1:5" s="23" customFormat="1" ht="25.5">
      <c r="A3104" s="34" t="s">
        <v>3380</v>
      </c>
      <c r="B3104" s="20">
        <v>62681</v>
      </c>
      <c r="C3104" s="21" t="s">
        <v>578</v>
      </c>
      <c r="D3104" s="20" t="s">
        <v>3545</v>
      </c>
      <c r="E3104" s="29">
        <v>13.2</v>
      </c>
    </row>
    <row r="3105" spans="1:5" s="23" customFormat="1" ht="12.75">
      <c r="A3105" s="34" t="s">
        <v>3380</v>
      </c>
      <c r="B3105" s="20">
        <v>62683</v>
      </c>
      <c r="C3105" s="21" t="s">
        <v>579</v>
      </c>
      <c r="D3105" s="20" t="s">
        <v>3545</v>
      </c>
      <c r="E3105" s="29">
        <v>13.75</v>
      </c>
    </row>
    <row r="3106" spans="1:5" s="23" customFormat="1" ht="25.5">
      <c r="A3106" s="34" t="s">
        <v>3380</v>
      </c>
      <c r="B3106" s="37">
        <v>62684</v>
      </c>
      <c r="C3106" s="19" t="s">
        <v>580</v>
      </c>
      <c r="D3106" s="37" t="s">
        <v>3545</v>
      </c>
      <c r="E3106" s="31">
        <v>13.5</v>
      </c>
    </row>
    <row r="3107" spans="1:5" s="23" customFormat="1" ht="25.5">
      <c r="A3107" s="34" t="s">
        <v>3380</v>
      </c>
      <c r="B3107" s="37">
        <v>62685</v>
      </c>
      <c r="C3107" s="19" t="s">
        <v>581</v>
      </c>
      <c r="D3107" s="37" t="s">
        <v>3545</v>
      </c>
      <c r="E3107" s="31">
        <v>34</v>
      </c>
    </row>
    <row r="3108" spans="1:5" s="23" customFormat="1" ht="25.5">
      <c r="A3108" s="34" t="s">
        <v>3380</v>
      </c>
      <c r="B3108" s="37">
        <v>62690</v>
      </c>
      <c r="C3108" s="19" t="s">
        <v>582</v>
      </c>
      <c r="D3108" s="37" t="s">
        <v>3545</v>
      </c>
      <c r="E3108" s="31">
        <v>10</v>
      </c>
    </row>
    <row r="3109" spans="1:5" s="26" customFormat="1" ht="12.75">
      <c r="A3109" s="36"/>
      <c r="B3109" s="75" t="s">
        <v>2969</v>
      </c>
      <c r="C3109" s="76"/>
      <c r="D3109" s="77"/>
      <c r="E3109" s="27">
        <f>SUM(E3104:E3108)</f>
        <v>84.45</v>
      </c>
    </row>
    <row r="3110" spans="1:5" s="23" customFormat="1" ht="25.5">
      <c r="A3110" s="34" t="s">
        <v>3380</v>
      </c>
      <c r="B3110" s="20">
        <v>61781</v>
      </c>
      <c r="C3110" s="21" t="s">
        <v>583</v>
      </c>
      <c r="D3110" s="20" t="s">
        <v>584</v>
      </c>
      <c r="E3110" s="29">
        <v>26.95</v>
      </c>
    </row>
    <row r="3111" spans="1:5" s="23" customFormat="1" ht="25.5">
      <c r="A3111" s="34" t="s">
        <v>3380</v>
      </c>
      <c r="B3111" s="20">
        <v>61821</v>
      </c>
      <c r="C3111" s="21" t="s">
        <v>585</v>
      </c>
      <c r="D3111" s="20" t="s">
        <v>586</v>
      </c>
      <c r="E3111" s="29">
        <v>10.05</v>
      </c>
    </row>
    <row r="3112" spans="1:5" s="18" customFormat="1" ht="12.75">
      <c r="A3112" s="32"/>
      <c r="B3112" s="75" t="s">
        <v>587</v>
      </c>
      <c r="C3112" s="76"/>
      <c r="D3112" s="77"/>
      <c r="E3112" s="27">
        <f>SUM(E3110:E3111)</f>
        <v>37</v>
      </c>
    </row>
    <row r="3113" spans="1:5" s="23" customFormat="1" ht="12.75">
      <c r="A3113" s="34" t="s">
        <v>3380</v>
      </c>
      <c r="B3113" s="20">
        <v>63501</v>
      </c>
      <c r="C3113" s="21" t="s">
        <v>588</v>
      </c>
      <c r="D3113" s="20" t="s">
        <v>589</v>
      </c>
      <c r="E3113" s="29">
        <v>7.05</v>
      </c>
    </row>
    <row r="3114" spans="1:5" s="23" customFormat="1" ht="25.5">
      <c r="A3114" s="34" t="s">
        <v>3380</v>
      </c>
      <c r="B3114" s="20">
        <v>63502</v>
      </c>
      <c r="C3114" s="21" t="s">
        <v>590</v>
      </c>
      <c r="D3114" s="20" t="s">
        <v>589</v>
      </c>
      <c r="E3114" s="29">
        <v>11.4</v>
      </c>
    </row>
    <row r="3115" spans="1:5" s="23" customFormat="1" ht="12.75">
      <c r="A3115" s="34" t="s">
        <v>3380</v>
      </c>
      <c r="B3115" s="20">
        <v>63503</v>
      </c>
      <c r="C3115" s="21" t="s">
        <v>591</v>
      </c>
      <c r="D3115" s="20" t="s">
        <v>589</v>
      </c>
      <c r="E3115" s="29">
        <v>13.8</v>
      </c>
    </row>
    <row r="3116" spans="1:5" s="26" customFormat="1" ht="12.75">
      <c r="A3116" s="36"/>
      <c r="B3116" s="75" t="s">
        <v>592</v>
      </c>
      <c r="C3116" s="76"/>
      <c r="D3116" s="77"/>
      <c r="E3116" s="27">
        <f>SUM(E3113:E3115)</f>
        <v>32.25</v>
      </c>
    </row>
    <row r="3117" spans="1:5" s="23" customFormat="1" ht="25.5">
      <c r="A3117" s="34" t="s">
        <v>3380</v>
      </c>
      <c r="B3117" s="20">
        <v>61711</v>
      </c>
      <c r="C3117" s="21" t="s">
        <v>593</v>
      </c>
      <c r="D3117" s="20" t="s">
        <v>594</v>
      </c>
      <c r="E3117" s="29">
        <v>7.5</v>
      </c>
    </row>
    <row r="3118" spans="1:5" s="23" customFormat="1" ht="12.75">
      <c r="A3118" s="34" t="s">
        <v>3380</v>
      </c>
      <c r="B3118" s="20">
        <v>61712</v>
      </c>
      <c r="C3118" s="21" t="s">
        <v>595</v>
      </c>
      <c r="D3118" s="20" t="s">
        <v>594</v>
      </c>
      <c r="E3118" s="29">
        <v>3.4</v>
      </c>
    </row>
    <row r="3119" spans="1:5" s="23" customFormat="1" ht="12.75">
      <c r="A3119" s="34"/>
      <c r="B3119" s="75" t="s">
        <v>596</v>
      </c>
      <c r="C3119" s="76"/>
      <c r="D3119" s="77"/>
      <c r="E3119" s="27">
        <f>SUM(E3117:E3118)</f>
        <v>10.9</v>
      </c>
    </row>
    <row r="3120" spans="1:5" s="23" customFormat="1" ht="12.75">
      <c r="A3120" s="34" t="s">
        <v>3380</v>
      </c>
      <c r="B3120" s="20">
        <v>62551</v>
      </c>
      <c r="C3120" s="21" t="s">
        <v>597</v>
      </c>
      <c r="D3120" s="20" t="s">
        <v>598</v>
      </c>
      <c r="E3120" s="29">
        <v>10.55</v>
      </c>
    </row>
    <row r="3121" spans="1:5" s="26" customFormat="1" ht="12.75">
      <c r="A3121" s="36"/>
      <c r="B3121" s="75" t="s">
        <v>599</v>
      </c>
      <c r="C3121" s="76"/>
      <c r="D3121" s="77"/>
      <c r="E3121" s="27">
        <f>SUM(E3120)</f>
        <v>10.55</v>
      </c>
    </row>
    <row r="3122" spans="1:5" s="23" customFormat="1" ht="12.75">
      <c r="A3122" s="34" t="s">
        <v>3380</v>
      </c>
      <c r="B3122" s="20">
        <v>61511</v>
      </c>
      <c r="C3122" s="21" t="s">
        <v>600</v>
      </c>
      <c r="D3122" s="20" t="s">
        <v>601</v>
      </c>
      <c r="E3122" s="29">
        <v>10.7</v>
      </c>
    </row>
    <row r="3123" spans="1:5" s="26" customFormat="1" ht="12.75">
      <c r="A3123" s="36"/>
      <c r="B3123" s="75" t="s">
        <v>602</v>
      </c>
      <c r="C3123" s="76"/>
      <c r="D3123" s="77"/>
      <c r="E3123" s="27">
        <f>SUM(E3122)</f>
        <v>10.7</v>
      </c>
    </row>
    <row r="3124" spans="1:5" s="23" customFormat="1" ht="25.5">
      <c r="A3124" s="34" t="s">
        <v>3380</v>
      </c>
      <c r="B3124" s="20">
        <v>63069</v>
      </c>
      <c r="C3124" s="21" t="s">
        <v>603</v>
      </c>
      <c r="D3124" s="20" t="s">
        <v>604</v>
      </c>
      <c r="E3124" s="29">
        <v>11</v>
      </c>
    </row>
    <row r="3125" spans="1:5" s="26" customFormat="1" ht="12.75">
      <c r="A3125" s="36"/>
      <c r="B3125" s="75" t="s">
        <v>605</v>
      </c>
      <c r="C3125" s="76"/>
      <c r="D3125" s="77"/>
      <c r="E3125" s="27">
        <f>SUM(E3124)</f>
        <v>11</v>
      </c>
    </row>
    <row r="3126" spans="1:5" s="23" customFormat="1" ht="25.5">
      <c r="A3126" s="34" t="s">
        <v>3380</v>
      </c>
      <c r="B3126" s="20">
        <v>62421</v>
      </c>
      <c r="C3126" s="21" t="s">
        <v>606</v>
      </c>
      <c r="D3126" s="20" t="s">
        <v>607</v>
      </c>
      <c r="E3126" s="29">
        <v>13.14</v>
      </c>
    </row>
    <row r="3127" spans="1:5" s="26" customFormat="1" ht="12.75">
      <c r="A3127" s="36"/>
      <c r="B3127" s="75" t="s">
        <v>608</v>
      </c>
      <c r="C3127" s="76"/>
      <c r="D3127" s="77"/>
      <c r="E3127" s="27">
        <f>SUM(E3126)</f>
        <v>13.14</v>
      </c>
    </row>
    <row r="3128" spans="1:5" s="23" customFormat="1" ht="25.5">
      <c r="A3128" s="34" t="s">
        <v>3380</v>
      </c>
      <c r="B3128" s="20">
        <v>61601</v>
      </c>
      <c r="C3128" s="21" t="s">
        <v>609</v>
      </c>
      <c r="D3128" s="20" t="s">
        <v>610</v>
      </c>
      <c r="E3128" s="29">
        <v>9</v>
      </c>
    </row>
    <row r="3129" spans="1:5" s="23" customFormat="1" ht="25.5">
      <c r="A3129" s="34" t="s">
        <v>3380</v>
      </c>
      <c r="B3129" s="20">
        <v>61602</v>
      </c>
      <c r="C3129" s="21" t="s">
        <v>611</v>
      </c>
      <c r="D3129" s="20" t="s">
        <v>610</v>
      </c>
      <c r="E3129" s="29">
        <v>3</v>
      </c>
    </row>
    <row r="3130" spans="1:5" s="26" customFormat="1" ht="12.75">
      <c r="A3130" s="36"/>
      <c r="B3130" s="75" t="s">
        <v>612</v>
      </c>
      <c r="C3130" s="76"/>
      <c r="D3130" s="77"/>
      <c r="E3130" s="27">
        <f>SUM(E3128:E3129)</f>
        <v>12</v>
      </c>
    </row>
    <row r="3131" spans="1:5" s="23" customFormat="1" ht="12.75">
      <c r="A3131" s="34" t="s">
        <v>3380</v>
      </c>
      <c r="B3131" s="20">
        <v>63071</v>
      </c>
      <c r="C3131" s="21" t="s">
        <v>613</v>
      </c>
      <c r="D3131" s="20" t="s">
        <v>614</v>
      </c>
      <c r="E3131" s="29">
        <v>10</v>
      </c>
    </row>
    <row r="3132" spans="1:5" s="26" customFormat="1" ht="12.75">
      <c r="A3132" s="36"/>
      <c r="B3132" s="75" t="s">
        <v>615</v>
      </c>
      <c r="C3132" s="76"/>
      <c r="D3132" s="77"/>
      <c r="E3132" s="27">
        <f>SUM(E3131)</f>
        <v>10</v>
      </c>
    </row>
    <row r="3133" spans="1:5" s="23" customFormat="1" ht="12.75">
      <c r="A3133" s="34" t="s">
        <v>3380</v>
      </c>
      <c r="B3133" s="20">
        <v>62921</v>
      </c>
      <c r="C3133" s="21" t="s">
        <v>616</v>
      </c>
      <c r="D3133" s="20" t="s">
        <v>617</v>
      </c>
      <c r="E3133" s="29">
        <v>19.7</v>
      </c>
    </row>
    <row r="3134" spans="1:5" s="23" customFormat="1" ht="12.75">
      <c r="A3134" s="34" t="s">
        <v>3380</v>
      </c>
      <c r="B3134" s="20">
        <v>62922</v>
      </c>
      <c r="C3134" s="21" t="s">
        <v>618</v>
      </c>
      <c r="D3134" s="20" t="s">
        <v>617</v>
      </c>
      <c r="E3134" s="29">
        <v>12.1</v>
      </c>
    </row>
    <row r="3135" spans="1:5" s="23" customFormat="1" ht="12.75">
      <c r="A3135" s="34" t="s">
        <v>3380</v>
      </c>
      <c r="B3135" s="20">
        <v>62923</v>
      </c>
      <c r="C3135" s="21" t="s">
        <v>619</v>
      </c>
      <c r="D3135" s="20" t="s">
        <v>617</v>
      </c>
      <c r="E3135" s="29">
        <v>10.4</v>
      </c>
    </row>
    <row r="3136" spans="1:5" s="26" customFormat="1" ht="12.75">
      <c r="A3136" s="36"/>
      <c r="B3136" s="75" t="s">
        <v>620</v>
      </c>
      <c r="C3136" s="76"/>
      <c r="D3136" s="77"/>
      <c r="E3136" s="27">
        <f>SUM(E3133:E3135)</f>
        <v>42.199999999999996</v>
      </c>
    </row>
    <row r="3137" spans="1:5" s="26" customFormat="1" ht="12.75">
      <c r="A3137" s="34" t="s">
        <v>3380</v>
      </c>
      <c r="B3137" s="20">
        <v>61870</v>
      </c>
      <c r="C3137" s="45" t="s">
        <v>621</v>
      </c>
      <c r="D3137" s="20" t="s">
        <v>1461</v>
      </c>
      <c r="E3137" s="29">
        <v>10</v>
      </c>
    </row>
    <row r="3138" spans="1:5" s="26" customFormat="1" ht="12.75">
      <c r="A3138" s="36"/>
      <c r="B3138" s="75" t="s">
        <v>1462</v>
      </c>
      <c r="C3138" s="76"/>
      <c r="D3138" s="77"/>
      <c r="E3138" s="27">
        <f>SUM(E3137)</f>
        <v>10</v>
      </c>
    </row>
    <row r="3139" spans="1:5" s="23" customFormat="1" ht="25.5">
      <c r="A3139" s="34" t="s">
        <v>3380</v>
      </c>
      <c r="B3139" s="20">
        <v>61881</v>
      </c>
      <c r="C3139" s="21" t="s">
        <v>622</v>
      </c>
      <c r="D3139" s="20" t="s">
        <v>623</v>
      </c>
      <c r="E3139" s="29">
        <v>13.6</v>
      </c>
    </row>
    <row r="3140" spans="1:5" s="26" customFormat="1" ht="12.75">
      <c r="A3140" s="36"/>
      <c r="B3140" s="75" t="s">
        <v>624</v>
      </c>
      <c r="C3140" s="76"/>
      <c r="D3140" s="77"/>
      <c r="E3140" s="27">
        <f>SUM(E3139)</f>
        <v>13.6</v>
      </c>
    </row>
    <row r="3141" spans="1:5" s="23" customFormat="1" ht="25.5">
      <c r="A3141" s="34" t="s">
        <v>3380</v>
      </c>
      <c r="B3141" s="20">
        <v>61611</v>
      </c>
      <c r="C3141" s="47" t="s">
        <v>625</v>
      </c>
      <c r="D3141" s="20" t="s">
        <v>626</v>
      </c>
      <c r="E3141" s="29">
        <v>5.5</v>
      </c>
    </row>
    <row r="3142" spans="1:5" s="23" customFormat="1" ht="25.5">
      <c r="A3142" s="34" t="s">
        <v>3380</v>
      </c>
      <c r="B3142" s="20">
        <v>61612</v>
      </c>
      <c r="C3142" s="21" t="s">
        <v>627</v>
      </c>
      <c r="D3142" s="20" t="s">
        <v>626</v>
      </c>
      <c r="E3142" s="29">
        <v>8.5</v>
      </c>
    </row>
    <row r="3143" spans="1:5" s="26" customFormat="1" ht="12.75">
      <c r="A3143" s="36"/>
      <c r="B3143" s="75" t="s">
        <v>628</v>
      </c>
      <c r="C3143" s="76"/>
      <c r="D3143" s="77"/>
      <c r="E3143" s="27">
        <f>SUM(E3141:E3142)</f>
        <v>14</v>
      </c>
    </row>
    <row r="3144" spans="1:5" s="23" customFormat="1" ht="12.75">
      <c r="A3144" s="34" t="s">
        <v>3380</v>
      </c>
      <c r="B3144" s="20">
        <v>61661</v>
      </c>
      <c r="C3144" s="21" t="s">
        <v>629</v>
      </c>
      <c r="D3144" s="20" t="s">
        <v>630</v>
      </c>
      <c r="E3144" s="29">
        <v>5</v>
      </c>
    </row>
    <row r="3145" spans="1:5" s="23" customFormat="1" ht="12.75">
      <c r="A3145" s="34" t="s">
        <v>3380</v>
      </c>
      <c r="B3145" s="20">
        <v>61662</v>
      </c>
      <c r="C3145" s="21" t="s">
        <v>631</v>
      </c>
      <c r="D3145" s="20" t="s">
        <v>630</v>
      </c>
      <c r="E3145" s="29">
        <v>17.8</v>
      </c>
    </row>
    <row r="3146" spans="1:5" s="26" customFormat="1" ht="12.75">
      <c r="A3146" s="36"/>
      <c r="B3146" s="75" t="s">
        <v>632</v>
      </c>
      <c r="C3146" s="76"/>
      <c r="D3146" s="77"/>
      <c r="E3146" s="27">
        <f>SUM(E3144:E3145)</f>
        <v>22.8</v>
      </c>
    </row>
    <row r="3147" spans="1:5" s="23" customFormat="1" ht="25.5">
      <c r="A3147" s="34" t="s">
        <v>3380</v>
      </c>
      <c r="B3147" s="20">
        <v>61502</v>
      </c>
      <c r="C3147" s="21" t="s">
        <v>633</v>
      </c>
      <c r="D3147" s="20" t="s">
        <v>634</v>
      </c>
      <c r="E3147" s="29">
        <v>14.8</v>
      </c>
    </row>
    <row r="3148" spans="1:5" s="23" customFormat="1" ht="25.5">
      <c r="A3148" s="34" t="s">
        <v>3380</v>
      </c>
      <c r="B3148" s="20">
        <v>61551</v>
      </c>
      <c r="C3148" s="21" t="s">
        <v>635</v>
      </c>
      <c r="D3148" s="20" t="s">
        <v>634</v>
      </c>
      <c r="E3148" s="29">
        <v>8</v>
      </c>
    </row>
    <row r="3149" spans="1:5" s="26" customFormat="1" ht="12.75">
      <c r="A3149" s="36"/>
      <c r="B3149" s="75" t="s">
        <v>636</v>
      </c>
      <c r="C3149" s="76"/>
      <c r="D3149" s="77"/>
      <c r="E3149" s="27">
        <f>SUM(E3147:E3148)</f>
        <v>22.8</v>
      </c>
    </row>
    <row r="3150" spans="1:5" s="23" customFormat="1" ht="25.5">
      <c r="A3150" s="34" t="s">
        <v>3380</v>
      </c>
      <c r="B3150" s="20">
        <v>61522</v>
      </c>
      <c r="C3150" s="21" t="s">
        <v>637</v>
      </c>
      <c r="D3150" s="20" t="s">
        <v>638</v>
      </c>
      <c r="E3150" s="29">
        <v>9.7</v>
      </c>
    </row>
    <row r="3151" spans="1:5" s="23" customFormat="1" ht="12.75">
      <c r="A3151" s="34" t="s">
        <v>3380</v>
      </c>
      <c r="B3151" s="20">
        <v>61523</v>
      </c>
      <c r="C3151" s="21" t="s">
        <v>639</v>
      </c>
      <c r="D3151" s="20" t="s">
        <v>638</v>
      </c>
      <c r="E3151" s="29">
        <v>14</v>
      </c>
    </row>
    <row r="3152" spans="1:5" s="23" customFormat="1" ht="12.75">
      <c r="A3152" s="34" t="s">
        <v>3380</v>
      </c>
      <c r="B3152" s="20">
        <v>61524</v>
      </c>
      <c r="C3152" s="21" t="s">
        <v>640</v>
      </c>
      <c r="D3152" s="20" t="s">
        <v>638</v>
      </c>
      <c r="E3152" s="29">
        <v>31.7</v>
      </c>
    </row>
    <row r="3153" spans="1:5" s="23" customFormat="1" ht="12.75">
      <c r="A3153" s="34" t="s">
        <v>3380</v>
      </c>
      <c r="B3153" s="20">
        <v>61525</v>
      </c>
      <c r="C3153" s="21" t="s">
        <v>641</v>
      </c>
      <c r="D3153" s="20" t="s">
        <v>638</v>
      </c>
      <c r="E3153" s="29">
        <v>10.2</v>
      </c>
    </row>
    <row r="3154" spans="1:5" s="26" customFormat="1" ht="12.75">
      <c r="A3154" s="36"/>
      <c r="B3154" s="75" t="s">
        <v>642</v>
      </c>
      <c r="C3154" s="76"/>
      <c r="D3154" s="77"/>
      <c r="E3154" s="27">
        <f>SUM(E3150:E3153)</f>
        <v>65.6</v>
      </c>
    </row>
    <row r="3155" spans="1:5" s="23" customFormat="1" ht="12.75">
      <c r="A3155" s="34" t="s">
        <v>3380</v>
      </c>
      <c r="B3155" s="20">
        <v>61731</v>
      </c>
      <c r="C3155" s="21" t="s">
        <v>643</v>
      </c>
      <c r="D3155" s="20" t="s">
        <v>2868</v>
      </c>
      <c r="E3155" s="29">
        <v>23.4</v>
      </c>
    </row>
    <row r="3156" spans="1:5" s="26" customFormat="1" ht="12.75">
      <c r="A3156" s="36"/>
      <c r="B3156" s="75" t="s">
        <v>2875</v>
      </c>
      <c r="C3156" s="76"/>
      <c r="D3156" s="77"/>
      <c r="E3156" s="27">
        <f>SUM(E3155)</f>
        <v>23.4</v>
      </c>
    </row>
    <row r="3157" spans="1:5" s="23" customFormat="1" ht="25.5">
      <c r="A3157" s="34" t="s">
        <v>3380</v>
      </c>
      <c r="B3157" s="20">
        <v>61751</v>
      </c>
      <c r="C3157" s="21" t="s">
        <v>644</v>
      </c>
      <c r="D3157" s="20" t="s">
        <v>645</v>
      </c>
      <c r="E3157" s="29">
        <v>7.1</v>
      </c>
    </row>
    <row r="3158" spans="1:5" s="23" customFormat="1" ht="25.5">
      <c r="A3158" s="34" t="s">
        <v>3380</v>
      </c>
      <c r="B3158" s="20">
        <v>61752</v>
      </c>
      <c r="C3158" s="21" t="s">
        <v>646</v>
      </c>
      <c r="D3158" s="20" t="s">
        <v>645</v>
      </c>
      <c r="E3158" s="29">
        <v>16</v>
      </c>
    </row>
    <row r="3159" spans="1:5" s="23" customFormat="1" ht="25.5">
      <c r="A3159" s="34" t="s">
        <v>3380</v>
      </c>
      <c r="B3159" s="20">
        <v>61753</v>
      </c>
      <c r="C3159" s="21" t="s">
        <v>647</v>
      </c>
      <c r="D3159" s="20" t="s">
        <v>645</v>
      </c>
      <c r="E3159" s="29">
        <v>3.55</v>
      </c>
    </row>
    <row r="3160" spans="1:5" s="23" customFormat="1" ht="25.5">
      <c r="A3160" s="34" t="s">
        <v>3380</v>
      </c>
      <c r="B3160" s="20">
        <v>61754</v>
      </c>
      <c r="C3160" s="21" t="s">
        <v>648</v>
      </c>
      <c r="D3160" s="20" t="s">
        <v>645</v>
      </c>
      <c r="E3160" s="29">
        <v>4.1</v>
      </c>
    </row>
    <row r="3161" spans="1:5" s="23" customFormat="1" ht="25.5">
      <c r="A3161" s="34" t="s">
        <v>3380</v>
      </c>
      <c r="B3161" s="20">
        <v>61755</v>
      </c>
      <c r="C3161" s="21" t="s">
        <v>649</v>
      </c>
      <c r="D3161" s="42" t="s">
        <v>645</v>
      </c>
      <c r="E3161" s="29">
        <v>25</v>
      </c>
    </row>
    <row r="3162" spans="1:5" s="26" customFormat="1" ht="12.75">
      <c r="A3162" s="36"/>
      <c r="B3162" s="75" t="s">
        <v>650</v>
      </c>
      <c r="C3162" s="76"/>
      <c r="D3162" s="77"/>
      <c r="E3162" s="27">
        <f>SUM(E3157:E3161)</f>
        <v>55.75</v>
      </c>
    </row>
    <row r="3163" spans="1:5" s="23" customFormat="1" ht="25.5">
      <c r="A3163" s="34" t="s">
        <v>3380</v>
      </c>
      <c r="B3163" s="20">
        <v>63171</v>
      </c>
      <c r="C3163" s="45" t="s">
        <v>651</v>
      </c>
      <c r="D3163" s="20" t="s">
        <v>652</v>
      </c>
      <c r="E3163" s="29">
        <v>8</v>
      </c>
    </row>
    <row r="3164" spans="1:5" s="23" customFormat="1" ht="25.5">
      <c r="A3164" s="34" t="s">
        <v>3380</v>
      </c>
      <c r="B3164" s="20">
        <v>63173</v>
      </c>
      <c r="C3164" s="45" t="s">
        <v>653</v>
      </c>
      <c r="D3164" s="20" t="s">
        <v>652</v>
      </c>
      <c r="E3164" s="29">
        <v>25</v>
      </c>
    </row>
    <row r="3165" spans="1:5" s="23" customFormat="1" ht="12.75">
      <c r="A3165" s="34" t="s">
        <v>3380</v>
      </c>
      <c r="B3165" s="20">
        <v>63175</v>
      </c>
      <c r="C3165" s="45" t="s">
        <v>654</v>
      </c>
      <c r="D3165" s="20" t="s">
        <v>652</v>
      </c>
      <c r="E3165" s="29">
        <v>12</v>
      </c>
    </row>
    <row r="3166" spans="1:5" s="23" customFormat="1" ht="12.75">
      <c r="A3166" s="34" t="s">
        <v>3380</v>
      </c>
      <c r="B3166" s="20">
        <v>63191</v>
      </c>
      <c r="C3166" s="21" t="s">
        <v>655</v>
      </c>
      <c r="D3166" s="20" t="s">
        <v>652</v>
      </c>
      <c r="E3166" s="29">
        <v>15.55</v>
      </c>
    </row>
    <row r="3167" spans="1:5" s="23" customFormat="1" ht="12.75">
      <c r="A3167" s="34" t="s">
        <v>3380</v>
      </c>
      <c r="B3167" s="20">
        <v>63192</v>
      </c>
      <c r="C3167" s="21" t="s">
        <v>656</v>
      </c>
      <c r="D3167" s="20" t="s">
        <v>652</v>
      </c>
      <c r="E3167" s="29">
        <v>37.65</v>
      </c>
    </row>
    <row r="3168" spans="1:5" s="18" customFormat="1" ht="12.75">
      <c r="A3168" s="32"/>
      <c r="B3168" s="75" t="s">
        <v>657</v>
      </c>
      <c r="C3168" s="76"/>
      <c r="D3168" s="77"/>
      <c r="E3168" s="27">
        <f>SUM(E3163:E3167)</f>
        <v>98.19999999999999</v>
      </c>
    </row>
    <row r="3169" spans="1:5" s="23" customFormat="1" ht="12.75">
      <c r="A3169" s="34" t="s">
        <v>3380</v>
      </c>
      <c r="B3169" s="20">
        <v>62741</v>
      </c>
      <c r="C3169" s="21" t="s">
        <v>658</v>
      </c>
      <c r="D3169" s="20" t="s">
        <v>659</v>
      </c>
      <c r="E3169" s="29">
        <v>4.3</v>
      </c>
    </row>
    <row r="3170" spans="1:5" s="23" customFormat="1" ht="12.75">
      <c r="A3170" s="34" t="s">
        <v>3380</v>
      </c>
      <c r="B3170" s="20">
        <v>62742</v>
      </c>
      <c r="C3170" s="21" t="s">
        <v>660</v>
      </c>
      <c r="D3170" s="20" t="s">
        <v>659</v>
      </c>
      <c r="E3170" s="29">
        <v>6.16</v>
      </c>
    </row>
    <row r="3171" spans="1:5" s="23" customFormat="1" ht="12.75">
      <c r="A3171" s="34" t="s">
        <v>3380</v>
      </c>
      <c r="B3171" s="20">
        <v>62743</v>
      </c>
      <c r="C3171" s="21" t="s">
        <v>661</v>
      </c>
      <c r="D3171" s="20" t="s">
        <v>659</v>
      </c>
      <c r="E3171" s="29">
        <v>4.25</v>
      </c>
    </row>
    <row r="3172" spans="1:5" s="23" customFormat="1" ht="25.5">
      <c r="A3172" s="34" t="s">
        <v>3380</v>
      </c>
      <c r="B3172" s="20">
        <v>62744</v>
      </c>
      <c r="C3172" s="21" t="s">
        <v>662</v>
      </c>
      <c r="D3172" s="20" t="s">
        <v>659</v>
      </c>
      <c r="E3172" s="29">
        <v>5.05</v>
      </c>
    </row>
    <row r="3173" spans="1:5" s="26" customFormat="1" ht="12.75">
      <c r="A3173" s="36"/>
      <c r="B3173" s="75" t="s">
        <v>663</v>
      </c>
      <c r="C3173" s="76"/>
      <c r="D3173" s="77"/>
      <c r="E3173" s="27">
        <f>SUM(E3169:E3172)</f>
        <v>19.76</v>
      </c>
    </row>
    <row r="3174" spans="1:5" s="23" customFormat="1" ht="12.75">
      <c r="A3174" s="34" t="s">
        <v>3380</v>
      </c>
      <c r="B3174" s="20">
        <v>62651</v>
      </c>
      <c r="C3174" s="21" t="s">
        <v>1861</v>
      </c>
      <c r="D3174" s="20" t="s">
        <v>1862</v>
      </c>
      <c r="E3174" s="29">
        <v>9.5</v>
      </c>
    </row>
    <row r="3175" spans="1:5" s="23" customFormat="1" ht="12.75">
      <c r="A3175" s="34" t="s">
        <v>3380</v>
      </c>
      <c r="B3175" s="20">
        <v>62652</v>
      </c>
      <c r="C3175" s="21" t="s">
        <v>1863</v>
      </c>
      <c r="D3175" s="20" t="s">
        <v>1862</v>
      </c>
      <c r="E3175" s="29">
        <v>5.15</v>
      </c>
    </row>
    <row r="3176" spans="1:5" s="26" customFormat="1" ht="12.75">
      <c r="A3176" s="36"/>
      <c r="B3176" s="75" t="s">
        <v>1864</v>
      </c>
      <c r="C3176" s="76"/>
      <c r="D3176" s="77"/>
      <c r="E3176" s="27">
        <f>SUM(E3174:E3175)</f>
        <v>14.65</v>
      </c>
    </row>
    <row r="3177" spans="1:5" s="23" customFormat="1" ht="12.75">
      <c r="A3177" s="34" t="s">
        <v>3380</v>
      </c>
      <c r="B3177" s="20">
        <v>63341</v>
      </c>
      <c r="C3177" s="21" t="s">
        <v>1865</v>
      </c>
      <c r="D3177" s="20" t="s">
        <v>1866</v>
      </c>
      <c r="E3177" s="29">
        <v>18.1</v>
      </c>
    </row>
    <row r="3178" spans="1:5" s="23" customFormat="1" ht="12.75">
      <c r="A3178" s="34" t="s">
        <v>3380</v>
      </c>
      <c r="B3178" s="20">
        <v>63342</v>
      </c>
      <c r="C3178" s="21" t="s">
        <v>1867</v>
      </c>
      <c r="D3178" s="20" t="s">
        <v>1866</v>
      </c>
      <c r="E3178" s="29">
        <v>4.4</v>
      </c>
    </row>
    <row r="3179" spans="1:5" s="26" customFormat="1" ht="12.75">
      <c r="A3179" s="36"/>
      <c r="B3179" s="75" t="s">
        <v>1868</v>
      </c>
      <c r="C3179" s="76"/>
      <c r="D3179" s="77"/>
      <c r="E3179" s="27">
        <f>SUM(E3177:E3178)</f>
        <v>22.5</v>
      </c>
    </row>
    <row r="3180" spans="1:5" s="23" customFormat="1" ht="25.5">
      <c r="A3180" s="34" t="s">
        <v>3380</v>
      </c>
      <c r="B3180" s="20">
        <v>62191</v>
      </c>
      <c r="C3180" s="21" t="s">
        <v>1869</v>
      </c>
      <c r="D3180" s="20" t="s">
        <v>1870</v>
      </c>
      <c r="E3180" s="29">
        <v>10.65</v>
      </c>
    </row>
    <row r="3181" spans="1:5" s="23" customFormat="1" ht="12.75">
      <c r="A3181" s="34" t="s">
        <v>3380</v>
      </c>
      <c r="B3181" s="20">
        <v>62192</v>
      </c>
      <c r="C3181" s="21" t="s">
        <v>1871</v>
      </c>
      <c r="D3181" s="20" t="s">
        <v>1870</v>
      </c>
      <c r="E3181" s="29">
        <v>6.55</v>
      </c>
    </row>
    <row r="3182" spans="1:5" s="23" customFormat="1" ht="25.5">
      <c r="A3182" s="34" t="s">
        <v>3380</v>
      </c>
      <c r="B3182" s="20">
        <v>62193</v>
      </c>
      <c r="C3182" s="46" t="s">
        <v>1872</v>
      </c>
      <c r="D3182" s="20" t="s">
        <v>1870</v>
      </c>
      <c r="E3182" s="29">
        <v>10.45</v>
      </c>
    </row>
    <row r="3183" spans="1:5" s="23" customFormat="1" ht="12.75">
      <c r="A3183" s="34" t="s">
        <v>3380</v>
      </c>
      <c r="B3183" s="20">
        <v>62194</v>
      </c>
      <c r="C3183" s="46" t="s">
        <v>1873</v>
      </c>
      <c r="D3183" s="20" t="s">
        <v>1870</v>
      </c>
      <c r="E3183" s="29">
        <v>4</v>
      </c>
    </row>
    <row r="3184" spans="1:5" s="23" customFormat="1" ht="12.75">
      <c r="A3184" s="34" t="s">
        <v>3380</v>
      </c>
      <c r="B3184" s="20">
        <v>62195</v>
      </c>
      <c r="C3184" s="21" t="s">
        <v>1874</v>
      </c>
      <c r="D3184" s="20" t="s">
        <v>1870</v>
      </c>
      <c r="E3184" s="29">
        <v>10.2</v>
      </c>
    </row>
    <row r="3185" spans="1:5" s="23" customFormat="1" ht="12.75">
      <c r="A3185" s="34" t="s">
        <v>3380</v>
      </c>
      <c r="B3185" s="20">
        <v>62196</v>
      </c>
      <c r="C3185" s="21" t="s">
        <v>1875</v>
      </c>
      <c r="D3185" s="20" t="s">
        <v>1870</v>
      </c>
      <c r="E3185" s="29">
        <v>11.7</v>
      </c>
    </row>
    <row r="3186" spans="1:5" s="23" customFormat="1" ht="25.5">
      <c r="A3186" s="34" t="s">
        <v>3380</v>
      </c>
      <c r="B3186" s="20">
        <v>62197</v>
      </c>
      <c r="C3186" s="46" t="s">
        <v>1876</v>
      </c>
      <c r="D3186" s="20" t="s">
        <v>1870</v>
      </c>
      <c r="E3186" s="29">
        <v>6.9</v>
      </c>
    </row>
    <row r="3187" spans="1:5" s="26" customFormat="1" ht="12.75">
      <c r="A3187" s="36"/>
      <c r="B3187" s="75" t="s">
        <v>1877</v>
      </c>
      <c r="C3187" s="76"/>
      <c r="D3187" s="77"/>
      <c r="E3187" s="27">
        <f>SUM(E3180:E3186)</f>
        <v>60.449999999999996</v>
      </c>
    </row>
    <row r="3188" spans="1:5" s="23" customFormat="1" ht="12.75">
      <c r="A3188" s="34" t="s">
        <v>3380</v>
      </c>
      <c r="B3188" s="20">
        <v>62602</v>
      </c>
      <c r="C3188" s="21" t="s">
        <v>1878</v>
      </c>
      <c r="D3188" s="20" t="s">
        <v>1879</v>
      </c>
      <c r="E3188" s="29">
        <v>8.1</v>
      </c>
    </row>
    <row r="3189" spans="1:5" s="23" customFormat="1" ht="12.75">
      <c r="A3189" s="34" t="s">
        <v>3380</v>
      </c>
      <c r="B3189" s="20">
        <v>62603</v>
      </c>
      <c r="C3189" s="21" t="s">
        <v>1880</v>
      </c>
      <c r="D3189" s="20" t="s">
        <v>1879</v>
      </c>
      <c r="E3189" s="29">
        <v>12</v>
      </c>
    </row>
    <row r="3190" spans="1:5" s="23" customFormat="1" ht="12.75">
      <c r="A3190" s="34"/>
      <c r="B3190" s="75" t="s">
        <v>1881</v>
      </c>
      <c r="C3190" s="76"/>
      <c r="D3190" s="77"/>
      <c r="E3190" s="27">
        <f>SUM(E3188:E3189)</f>
        <v>20.1</v>
      </c>
    </row>
    <row r="3191" spans="1:5" s="23" customFormat="1" ht="12.75">
      <c r="A3191" s="34" t="s">
        <v>3380</v>
      </c>
      <c r="B3191" s="20">
        <v>62971</v>
      </c>
      <c r="C3191" s="21" t="s">
        <v>1882</v>
      </c>
      <c r="D3191" s="20" t="s">
        <v>1883</v>
      </c>
      <c r="E3191" s="29">
        <v>2.5</v>
      </c>
    </row>
    <row r="3192" spans="1:5" s="23" customFormat="1" ht="12.75">
      <c r="A3192" s="34" t="s">
        <v>3380</v>
      </c>
      <c r="B3192" s="20">
        <v>62972</v>
      </c>
      <c r="C3192" s="21" t="s">
        <v>1884</v>
      </c>
      <c r="D3192" s="20" t="s">
        <v>1883</v>
      </c>
      <c r="E3192" s="29">
        <v>2.7</v>
      </c>
    </row>
    <row r="3193" spans="1:5" s="23" customFormat="1" ht="12.75">
      <c r="A3193" s="34" t="s">
        <v>3380</v>
      </c>
      <c r="B3193" s="20">
        <v>62973</v>
      </c>
      <c r="C3193" s="21" t="s">
        <v>1885</v>
      </c>
      <c r="D3193" s="20" t="s">
        <v>1883</v>
      </c>
      <c r="E3193" s="29">
        <v>8.15</v>
      </c>
    </row>
    <row r="3194" spans="1:5" s="26" customFormat="1" ht="12.75">
      <c r="A3194" s="36"/>
      <c r="B3194" s="75" t="s">
        <v>1886</v>
      </c>
      <c r="C3194" s="76"/>
      <c r="D3194" s="77"/>
      <c r="E3194" s="27">
        <f>SUM(E3191:E3193)</f>
        <v>13.350000000000001</v>
      </c>
    </row>
    <row r="3195" spans="1:5" s="23" customFormat="1" ht="12.75">
      <c r="A3195" s="34" t="s">
        <v>3380</v>
      </c>
      <c r="B3195" s="20">
        <v>61870</v>
      </c>
      <c r="C3195" s="45" t="s">
        <v>621</v>
      </c>
      <c r="D3195" s="20" t="s">
        <v>1887</v>
      </c>
      <c r="E3195" s="29">
        <v>8</v>
      </c>
    </row>
    <row r="3196" spans="1:5" s="26" customFormat="1" ht="12.75">
      <c r="A3196" s="36"/>
      <c r="B3196" s="75" t="s">
        <v>1888</v>
      </c>
      <c r="C3196" s="76"/>
      <c r="D3196" s="77"/>
      <c r="E3196" s="27">
        <f>SUM(E3195)</f>
        <v>8</v>
      </c>
    </row>
    <row r="3197" spans="1:5" s="23" customFormat="1" ht="12.75">
      <c r="A3197" s="34" t="s">
        <v>3380</v>
      </c>
      <c r="B3197" s="20">
        <v>61992</v>
      </c>
      <c r="C3197" s="21" t="s">
        <v>1889</v>
      </c>
      <c r="D3197" s="20" t="s">
        <v>1890</v>
      </c>
      <c r="E3197" s="29">
        <v>10.53</v>
      </c>
    </row>
    <row r="3198" spans="1:5" s="23" customFormat="1" ht="12.75">
      <c r="A3198" s="34" t="s">
        <v>3380</v>
      </c>
      <c r="B3198" s="20">
        <v>61993</v>
      </c>
      <c r="C3198" s="21" t="s">
        <v>1891</v>
      </c>
      <c r="D3198" s="20" t="s">
        <v>1890</v>
      </c>
      <c r="E3198" s="29">
        <v>2.6</v>
      </c>
    </row>
    <row r="3199" spans="1:5" s="26" customFormat="1" ht="12.75">
      <c r="A3199" s="36"/>
      <c r="B3199" s="75" t="s">
        <v>1892</v>
      </c>
      <c r="C3199" s="76"/>
      <c r="D3199" s="77"/>
      <c r="E3199" s="27">
        <f>SUM(E3197:E3198)</f>
        <v>13.129999999999999</v>
      </c>
    </row>
    <row r="3200" spans="1:5" s="23" customFormat="1" ht="12.75">
      <c r="A3200" s="34" t="s">
        <v>3380</v>
      </c>
      <c r="B3200" s="20">
        <v>62251</v>
      </c>
      <c r="C3200" s="21" t="s">
        <v>1893</v>
      </c>
      <c r="D3200" s="20" t="s">
        <v>1894</v>
      </c>
      <c r="E3200" s="29">
        <v>13</v>
      </c>
    </row>
    <row r="3201" spans="1:5" s="23" customFormat="1" ht="12.75">
      <c r="A3201" s="34"/>
      <c r="B3201" s="75" t="s">
        <v>1895</v>
      </c>
      <c r="C3201" s="76"/>
      <c r="D3201" s="77"/>
      <c r="E3201" s="27">
        <f>SUM(E3200)</f>
        <v>13</v>
      </c>
    </row>
    <row r="3202" spans="1:5" s="23" customFormat="1" ht="12.75">
      <c r="A3202" s="34" t="s">
        <v>3380</v>
      </c>
      <c r="B3202" s="20">
        <v>63021</v>
      </c>
      <c r="C3202" s="21" t="s">
        <v>1896</v>
      </c>
      <c r="D3202" s="20" t="s">
        <v>1897</v>
      </c>
      <c r="E3202" s="29">
        <v>3.95</v>
      </c>
    </row>
    <row r="3203" spans="1:5" s="26" customFormat="1" ht="12.75">
      <c r="A3203" s="36"/>
      <c r="B3203" s="75" t="s">
        <v>1898</v>
      </c>
      <c r="C3203" s="76"/>
      <c r="D3203" s="77"/>
      <c r="E3203" s="27">
        <f>SUM(E3202)</f>
        <v>3.95</v>
      </c>
    </row>
    <row r="3204" spans="1:5" s="23" customFormat="1" ht="25.5">
      <c r="A3204" s="34" t="s">
        <v>3380</v>
      </c>
      <c r="B3204" s="20">
        <v>61532</v>
      </c>
      <c r="C3204" s="21" t="s">
        <v>1899</v>
      </c>
      <c r="D3204" s="20" t="s">
        <v>1900</v>
      </c>
      <c r="E3204" s="29">
        <v>3.5</v>
      </c>
    </row>
    <row r="3205" spans="1:5" s="23" customFormat="1" ht="25.5">
      <c r="A3205" s="34" t="s">
        <v>3380</v>
      </c>
      <c r="B3205" s="20">
        <v>61533</v>
      </c>
      <c r="C3205" s="21" t="s">
        <v>1901</v>
      </c>
      <c r="D3205" s="20" t="s">
        <v>1900</v>
      </c>
      <c r="E3205" s="29">
        <v>12.5</v>
      </c>
    </row>
    <row r="3206" spans="1:5" s="23" customFormat="1" ht="25.5">
      <c r="A3206" s="34" t="s">
        <v>3380</v>
      </c>
      <c r="B3206" s="20">
        <v>61534</v>
      </c>
      <c r="C3206" s="21" t="s">
        <v>1902</v>
      </c>
      <c r="D3206" s="20" t="s">
        <v>1900</v>
      </c>
      <c r="E3206" s="29">
        <v>2.92</v>
      </c>
    </row>
    <row r="3207" spans="1:5" s="23" customFormat="1" ht="25.5">
      <c r="A3207" s="34" t="s">
        <v>3380</v>
      </c>
      <c r="B3207" s="20">
        <v>61535</v>
      </c>
      <c r="C3207" s="21" t="s">
        <v>1903</v>
      </c>
      <c r="D3207" s="20" t="s">
        <v>1900</v>
      </c>
      <c r="E3207" s="29">
        <v>2</v>
      </c>
    </row>
    <row r="3208" spans="1:5" s="23" customFormat="1" ht="25.5">
      <c r="A3208" s="34" t="s">
        <v>3380</v>
      </c>
      <c r="B3208" s="20">
        <v>61536</v>
      </c>
      <c r="C3208" s="21" t="s">
        <v>1904</v>
      </c>
      <c r="D3208" s="20" t="s">
        <v>1900</v>
      </c>
      <c r="E3208" s="29">
        <v>7.1</v>
      </c>
    </row>
    <row r="3209" spans="1:5" s="23" customFormat="1" ht="25.5">
      <c r="A3209" s="34" t="s">
        <v>3380</v>
      </c>
      <c r="B3209" s="20">
        <v>61538</v>
      </c>
      <c r="C3209" s="21" t="s">
        <v>1905</v>
      </c>
      <c r="D3209" s="20" t="s">
        <v>1900</v>
      </c>
      <c r="E3209" s="29">
        <v>4.95</v>
      </c>
    </row>
    <row r="3210" spans="1:5" s="26" customFormat="1" ht="12.75">
      <c r="A3210" s="36"/>
      <c r="B3210" s="75" t="s">
        <v>1906</v>
      </c>
      <c r="C3210" s="76"/>
      <c r="D3210" s="77"/>
      <c r="E3210" s="27">
        <f>SUM(E3204:E3209)</f>
        <v>32.970000000000006</v>
      </c>
    </row>
    <row r="3211" spans="1:5" s="23" customFormat="1" ht="38.25">
      <c r="A3211" s="34" t="s">
        <v>3380</v>
      </c>
      <c r="B3211" s="20">
        <v>62501</v>
      </c>
      <c r="C3211" s="21" t="s">
        <v>1907</v>
      </c>
      <c r="D3211" s="20" t="s">
        <v>1908</v>
      </c>
      <c r="E3211" s="29">
        <v>39.3</v>
      </c>
    </row>
    <row r="3212" spans="1:5" s="23" customFormat="1" ht="25.5">
      <c r="A3212" s="34" t="s">
        <v>3380</v>
      </c>
      <c r="B3212" s="20">
        <v>62503</v>
      </c>
      <c r="C3212" s="21" t="s">
        <v>1909</v>
      </c>
      <c r="D3212" s="20" t="s">
        <v>1908</v>
      </c>
      <c r="E3212" s="29">
        <v>9.9</v>
      </c>
    </row>
    <row r="3213" spans="1:5" s="23" customFormat="1" ht="25.5">
      <c r="A3213" s="34" t="s">
        <v>3380</v>
      </c>
      <c r="B3213" s="20">
        <v>62502</v>
      </c>
      <c r="C3213" s="21" t="s">
        <v>1910</v>
      </c>
      <c r="D3213" s="20" t="s">
        <v>1908</v>
      </c>
      <c r="E3213" s="29">
        <v>12.4</v>
      </c>
    </row>
    <row r="3214" spans="1:5" s="26" customFormat="1" ht="12.75">
      <c r="A3214" s="36"/>
      <c r="B3214" s="75" t="s">
        <v>1911</v>
      </c>
      <c r="C3214" s="76"/>
      <c r="D3214" s="77"/>
      <c r="E3214" s="27">
        <f>SUM(E3211:E3213)</f>
        <v>61.599999999999994</v>
      </c>
    </row>
    <row r="3215" spans="1:5" s="23" customFormat="1" ht="25.5">
      <c r="A3215" s="34" t="s">
        <v>3380</v>
      </c>
      <c r="B3215" s="20">
        <v>63371</v>
      </c>
      <c r="C3215" s="21" t="s">
        <v>1912</v>
      </c>
      <c r="D3215" s="20" t="s">
        <v>1913</v>
      </c>
      <c r="E3215" s="29">
        <v>17.66</v>
      </c>
    </row>
    <row r="3216" spans="1:5" s="26" customFormat="1" ht="12.75">
      <c r="A3216" s="36"/>
      <c r="B3216" s="75" t="s">
        <v>1914</v>
      </c>
      <c r="C3216" s="76"/>
      <c r="D3216" s="77"/>
      <c r="E3216" s="27">
        <f>SUM(E3215)</f>
        <v>17.66</v>
      </c>
    </row>
    <row r="3217" spans="1:5" s="23" customFormat="1" ht="12.75">
      <c r="A3217" s="34" t="s">
        <v>3380</v>
      </c>
      <c r="B3217" s="20">
        <v>63253</v>
      </c>
      <c r="C3217" s="21" t="s">
        <v>1915</v>
      </c>
      <c r="D3217" s="20" t="s">
        <v>1916</v>
      </c>
      <c r="E3217" s="29">
        <v>6.15</v>
      </c>
    </row>
    <row r="3218" spans="1:5" s="23" customFormat="1" ht="25.5">
      <c r="A3218" s="34" t="s">
        <v>3380</v>
      </c>
      <c r="B3218" s="20">
        <v>63252</v>
      </c>
      <c r="C3218" s="21" t="s">
        <v>1917</v>
      </c>
      <c r="D3218" s="20" t="s">
        <v>1916</v>
      </c>
      <c r="E3218" s="29">
        <v>24.6</v>
      </c>
    </row>
    <row r="3219" spans="1:5" s="23" customFormat="1" ht="12.75">
      <c r="A3219" s="34" t="s">
        <v>3380</v>
      </c>
      <c r="B3219" s="20">
        <v>63256</v>
      </c>
      <c r="C3219" s="21" t="s">
        <v>1918</v>
      </c>
      <c r="D3219" s="20" t="s">
        <v>1916</v>
      </c>
      <c r="E3219" s="29">
        <v>10</v>
      </c>
    </row>
    <row r="3220" spans="1:5" s="23" customFormat="1" ht="25.5">
      <c r="A3220" s="34" t="s">
        <v>3380</v>
      </c>
      <c r="B3220" s="20">
        <v>63254</v>
      </c>
      <c r="C3220" s="21" t="s">
        <v>1919</v>
      </c>
      <c r="D3220" s="20" t="s">
        <v>1916</v>
      </c>
      <c r="E3220" s="29">
        <v>18.4</v>
      </c>
    </row>
    <row r="3221" spans="1:5" s="23" customFormat="1" ht="25.5">
      <c r="A3221" s="34" t="s">
        <v>3380</v>
      </c>
      <c r="B3221" s="20">
        <v>63255</v>
      </c>
      <c r="C3221" s="46" t="s">
        <v>1920</v>
      </c>
      <c r="D3221" s="20" t="s">
        <v>1916</v>
      </c>
      <c r="E3221" s="29">
        <v>32.37</v>
      </c>
    </row>
    <row r="3222" spans="1:5" s="23" customFormat="1" ht="38.25">
      <c r="A3222" s="34" t="s">
        <v>3380</v>
      </c>
      <c r="B3222" s="20">
        <v>63372</v>
      </c>
      <c r="C3222" s="21" t="s">
        <v>1921</v>
      </c>
      <c r="D3222" s="20" t="s">
        <v>1916</v>
      </c>
      <c r="E3222" s="29">
        <v>20.59</v>
      </c>
    </row>
    <row r="3223" spans="1:5" s="23" customFormat="1" ht="25.5">
      <c r="A3223" s="21" t="s">
        <v>3380</v>
      </c>
      <c r="B3223" s="21">
        <v>63251</v>
      </c>
      <c r="C3223" s="21" t="s">
        <v>1922</v>
      </c>
      <c r="D3223" s="20" t="s">
        <v>1923</v>
      </c>
      <c r="E3223" s="51">
        <v>11.5</v>
      </c>
    </row>
    <row r="3224" spans="1:5" s="26" customFormat="1" ht="12.75">
      <c r="A3224" s="36"/>
      <c r="B3224" s="75" t="s">
        <v>753</v>
      </c>
      <c r="C3224" s="76"/>
      <c r="D3224" s="77"/>
      <c r="E3224" s="27">
        <f>SUM(E3217:E3223)</f>
        <v>123.61</v>
      </c>
    </row>
    <row r="3225" spans="1:5" s="23" customFormat="1" ht="12.75">
      <c r="A3225" s="34" t="s">
        <v>3380</v>
      </c>
      <c r="B3225" s="20">
        <v>62601</v>
      </c>
      <c r="C3225" s="21" t="s">
        <v>1924</v>
      </c>
      <c r="D3225" s="20" t="s">
        <v>1925</v>
      </c>
      <c r="E3225" s="29">
        <v>17.3</v>
      </c>
    </row>
    <row r="3226" spans="1:5" s="23" customFormat="1" ht="25.5">
      <c r="A3226" s="34" t="s">
        <v>3380</v>
      </c>
      <c r="B3226" s="20">
        <v>62831</v>
      </c>
      <c r="C3226" s="21" t="s">
        <v>1926</v>
      </c>
      <c r="D3226" s="20" t="s">
        <v>1925</v>
      </c>
      <c r="E3226" s="29">
        <v>21.8</v>
      </c>
    </row>
    <row r="3227" spans="1:5" s="26" customFormat="1" ht="12.75">
      <c r="A3227" s="36"/>
      <c r="B3227" s="75" t="s">
        <v>1927</v>
      </c>
      <c r="C3227" s="76"/>
      <c r="D3227" s="77"/>
      <c r="E3227" s="27">
        <f>SUM(E3225:E3226)</f>
        <v>39.1</v>
      </c>
    </row>
    <row r="3228" spans="1:5" s="23" customFormat="1" ht="12.75">
      <c r="A3228" s="34" t="s">
        <v>3380</v>
      </c>
      <c r="B3228" s="20">
        <v>61710</v>
      </c>
      <c r="C3228" s="21" t="s">
        <v>1928</v>
      </c>
      <c r="D3228" s="20" t="s">
        <v>1929</v>
      </c>
      <c r="E3228" s="29">
        <v>2.4</v>
      </c>
    </row>
    <row r="3229" spans="1:5" s="23" customFormat="1" ht="25.5">
      <c r="A3229" s="34" t="s">
        <v>3380</v>
      </c>
      <c r="B3229" s="20">
        <v>61701</v>
      </c>
      <c r="C3229" s="21" t="s">
        <v>1930</v>
      </c>
      <c r="D3229" s="20" t="s">
        <v>1929</v>
      </c>
      <c r="E3229" s="29">
        <v>10</v>
      </c>
    </row>
    <row r="3230" spans="1:5" s="26" customFormat="1" ht="12.75">
      <c r="A3230" s="36"/>
      <c r="B3230" s="75" t="s">
        <v>1931</v>
      </c>
      <c r="C3230" s="76"/>
      <c r="D3230" s="77"/>
      <c r="E3230" s="27">
        <f>SUM(E3228:E3229)</f>
        <v>12.4</v>
      </c>
    </row>
    <row r="3231" spans="1:5" s="23" customFormat="1" ht="12.75">
      <c r="A3231" s="34" t="s">
        <v>3380</v>
      </c>
      <c r="B3231" s="20">
        <v>62114</v>
      </c>
      <c r="C3231" s="21" t="s">
        <v>1932</v>
      </c>
      <c r="D3231" s="20" t="s">
        <v>1933</v>
      </c>
      <c r="E3231" s="29">
        <v>4.1</v>
      </c>
    </row>
    <row r="3232" spans="1:5" s="23" customFormat="1" ht="12.75">
      <c r="A3232" s="34" t="s">
        <v>3380</v>
      </c>
      <c r="B3232" s="20">
        <v>62092</v>
      </c>
      <c r="C3232" s="21" t="s">
        <v>1934</v>
      </c>
      <c r="D3232" s="20" t="s">
        <v>1933</v>
      </c>
      <c r="E3232" s="29">
        <v>4.2</v>
      </c>
    </row>
    <row r="3233" spans="1:5" s="23" customFormat="1" ht="25.5">
      <c r="A3233" s="34" t="s">
        <v>3380</v>
      </c>
      <c r="B3233" s="20">
        <v>62091</v>
      </c>
      <c r="C3233" s="21" t="s">
        <v>1935</v>
      </c>
      <c r="D3233" s="20" t="s">
        <v>1933</v>
      </c>
      <c r="E3233" s="29">
        <v>12.2</v>
      </c>
    </row>
    <row r="3234" spans="1:5" s="26" customFormat="1" ht="12.75">
      <c r="A3234" s="36"/>
      <c r="B3234" s="75" t="s">
        <v>1936</v>
      </c>
      <c r="C3234" s="76"/>
      <c r="D3234" s="77"/>
      <c r="E3234" s="27">
        <f>SUM(E3231:E3233)</f>
        <v>20.5</v>
      </c>
    </row>
    <row r="3235" spans="1:5" s="23" customFormat="1" ht="12.75">
      <c r="A3235" s="34" t="s">
        <v>3380</v>
      </c>
      <c r="B3235" s="20">
        <v>62322</v>
      </c>
      <c r="C3235" s="21" t="s">
        <v>1937</v>
      </c>
      <c r="D3235" s="20" t="s">
        <v>495</v>
      </c>
      <c r="E3235" s="29">
        <v>26.7</v>
      </c>
    </row>
    <row r="3236" spans="1:5" s="26" customFormat="1" ht="12.75">
      <c r="A3236" s="36"/>
      <c r="B3236" s="75" t="s">
        <v>1938</v>
      </c>
      <c r="C3236" s="76"/>
      <c r="D3236" s="77"/>
      <c r="E3236" s="27">
        <f>SUM(E3235)</f>
        <v>26.7</v>
      </c>
    </row>
    <row r="3237" spans="1:5" s="18" customFormat="1" ht="25.5">
      <c r="A3237" s="32" t="s">
        <v>3380</v>
      </c>
      <c r="B3237" s="20">
        <v>62955</v>
      </c>
      <c r="C3237" s="21" t="s">
        <v>1939</v>
      </c>
      <c r="D3237" s="20" t="s">
        <v>1940</v>
      </c>
      <c r="E3237" s="29">
        <v>19.7</v>
      </c>
    </row>
    <row r="3238" spans="1:5" s="23" customFormat="1" ht="25.5">
      <c r="A3238" s="34" t="s">
        <v>3380</v>
      </c>
      <c r="B3238" s="20">
        <v>62951</v>
      </c>
      <c r="C3238" s="21" t="s">
        <v>1941</v>
      </c>
      <c r="D3238" s="20" t="s">
        <v>1940</v>
      </c>
      <c r="E3238" s="29">
        <v>9.6</v>
      </c>
    </row>
    <row r="3239" spans="1:5" s="23" customFormat="1" ht="25.5">
      <c r="A3239" s="34" t="s">
        <v>3380</v>
      </c>
      <c r="B3239" s="20">
        <v>62954</v>
      </c>
      <c r="C3239" s="21" t="s">
        <v>1942</v>
      </c>
      <c r="D3239" s="20" t="s">
        <v>1940</v>
      </c>
      <c r="E3239" s="29">
        <v>11.35</v>
      </c>
    </row>
    <row r="3240" spans="1:5" s="23" customFormat="1" ht="25.5">
      <c r="A3240" s="34" t="s">
        <v>3380</v>
      </c>
      <c r="B3240" s="20">
        <v>62953</v>
      </c>
      <c r="C3240" s="21" t="s">
        <v>1943</v>
      </c>
      <c r="D3240" s="20" t="s">
        <v>1940</v>
      </c>
      <c r="E3240" s="29">
        <v>6.5</v>
      </c>
    </row>
    <row r="3241" spans="1:5" s="23" customFormat="1" ht="25.5">
      <c r="A3241" s="34" t="s">
        <v>3380</v>
      </c>
      <c r="B3241" s="20">
        <v>62952</v>
      </c>
      <c r="C3241" s="21" t="s">
        <v>1944</v>
      </c>
      <c r="D3241" s="20" t="s">
        <v>1940</v>
      </c>
      <c r="E3241" s="29">
        <v>22</v>
      </c>
    </row>
    <row r="3242" spans="1:5" s="26" customFormat="1" ht="12.75">
      <c r="A3242" s="36"/>
      <c r="B3242" s="75" t="s">
        <v>1945</v>
      </c>
      <c r="C3242" s="76"/>
      <c r="D3242" s="77"/>
      <c r="E3242" s="27">
        <f>SUM(E3237:E3241)</f>
        <v>69.15</v>
      </c>
    </row>
    <row r="3243" spans="1:5" s="23" customFormat="1" ht="12.75">
      <c r="A3243" s="34" t="s">
        <v>3380</v>
      </c>
      <c r="B3243" s="20">
        <v>63051</v>
      </c>
      <c r="C3243" s="21" t="s">
        <v>1946</v>
      </c>
      <c r="D3243" s="20" t="s">
        <v>790</v>
      </c>
      <c r="E3243" s="29">
        <v>2.7</v>
      </c>
    </row>
    <row r="3244" spans="1:5" s="26" customFormat="1" ht="12.75">
      <c r="A3244" s="36"/>
      <c r="B3244" s="75" t="s">
        <v>794</v>
      </c>
      <c r="C3244" s="76"/>
      <c r="D3244" s="77"/>
      <c r="E3244" s="27">
        <f>SUM(E3243)</f>
        <v>2.7</v>
      </c>
    </row>
    <row r="3245" spans="1:5" s="23" customFormat="1" ht="12.75">
      <c r="A3245" s="34" t="s">
        <v>3380</v>
      </c>
      <c r="B3245" s="20">
        <v>62152</v>
      </c>
      <c r="C3245" s="46" t="s">
        <v>1947</v>
      </c>
      <c r="D3245" s="20" t="s">
        <v>1948</v>
      </c>
      <c r="E3245" s="29">
        <v>19.2</v>
      </c>
    </row>
    <row r="3246" spans="1:5" s="23" customFormat="1" ht="12.75">
      <c r="A3246" s="34" t="s">
        <v>3380</v>
      </c>
      <c r="B3246" s="20">
        <v>62151</v>
      </c>
      <c r="C3246" s="21" t="s">
        <v>1949</v>
      </c>
      <c r="D3246" s="20" t="s">
        <v>1948</v>
      </c>
      <c r="E3246" s="29">
        <v>7</v>
      </c>
    </row>
    <row r="3247" spans="1:5" s="23" customFormat="1" ht="12.75">
      <c r="A3247" s="34" t="s">
        <v>3380</v>
      </c>
      <c r="B3247" s="20">
        <v>62153</v>
      </c>
      <c r="C3247" s="21" t="s">
        <v>1950</v>
      </c>
      <c r="D3247" s="20" t="s">
        <v>1948</v>
      </c>
      <c r="E3247" s="29">
        <v>6.7</v>
      </c>
    </row>
    <row r="3248" spans="1:5" s="26" customFormat="1" ht="12.75">
      <c r="A3248" s="36"/>
      <c r="B3248" s="75" t="s">
        <v>1951</v>
      </c>
      <c r="C3248" s="76"/>
      <c r="D3248" s="77"/>
      <c r="E3248" s="27">
        <f>SUM(E3245:E3247)</f>
        <v>32.9</v>
      </c>
    </row>
    <row r="3249" spans="1:5" s="23" customFormat="1" ht="12.75">
      <c r="A3249" s="34" t="s">
        <v>3380</v>
      </c>
      <c r="B3249" s="20">
        <v>62233</v>
      </c>
      <c r="C3249" s="21" t="s">
        <v>1952</v>
      </c>
      <c r="D3249" s="20" t="s">
        <v>1953</v>
      </c>
      <c r="E3249" s="29">
        <v>7.8</v>
      </c>
    </row>
    <row r="3250" spans="1:5" s="23" customFormat="1" ht="12.75">
      <c r="A3250" s="34" t="s">
        <v>3380</v>
      </c>
      <c r="B3250" s="20">
        <v>62232</v>
      </c>
      <c r="C3250" s="21" t="s">
        <v>1954</v>
      </c>
      <c r="D3250" s="20" t="s">
        <v>1953</v>
      </c>
      <c r="E3250" s="29">
        <v>3.2</v>
      </c>
    </row>
    <row r="3251" spans="1:5" s="23" customFormat="1" ht="12.75">
      <c r="A3251" s="34" t="s">
        <v>3380</v>
      </c>
      <c r="B3251" s="20">
        <v>62231</v>
      </c>
      <c r="C3251" s="21" t="s">
        <v>1955</v>
      </c>
      <c r="D3251" s="20" t="s">
        <v>1953</v>
      </c>
      <c r="E3251" s="29">
        <v>3.05</v>
      </c>
    </row>
    <row r="3252" spans="1:5" s="26" customFormat="1" ht="12.75">
      <c r="A3252" s="36"/>
      <c r="B3252" s="75" t="s">
        <v>1956</v>
      </c>
      <c r="C3252" s="76"/>
      <c r="D3252" s="77"/>
      <c r="E3252" s="27">
        <f>SUM(E3249:E3251)</f>
        <v>14.05</v>
      </c>
    </row>
    <row r="3253" spans="1:5" s="23" customFormat="1" ht="25.5">
      <c r="A3253" s="34" t="s">
        <v>3380</v>
      </c>
      <c r="B3253" s="20">
        <v>61681</v>
      </c>
      <c r="C3253" s="21" t="s">
        <v>1957</v>
      </c>
      <c r="D3253" s="20" t="s">
        <v>1958</v>
      </c>
      <c r="E3253" s="29">
        <v>4.9</v>
      </c>
    </row>
    <row r="3254" spans="1:5" s="23" customFormat="1" ht="25.5">
      <c r="A3254" s="34" t="s">
        <v>3380</v>
      </c>
      <c r="B3254" s="20">
        <v>61682</v>
      </c>
      <c r="C3254" s="21" t="s">
        <v>1959</v>
      </c>
      <c r="D3254" s="20" t="s">
        <v>1958</v>
      </c>
      <c r="E3254" s="29">
        <v>2.4</v>
      </c>
    </row>
    <row r="3255" spans="1:5" s="23" customFormat="1" ht="25.5">
      <c r="A3255" s="34" t="s">
        <v>3380</v>
      </c>
      <c r="B3255" s="20">
        <v>61683</v>
      </c>
      <c r="C3255" s="21" t="s">
        <v>1960</v>
      </c>
      <c r="D3255" s="20" t="s">
        <v>1958</v>
      </c>
      <c r="E3255" s="29">
        <v>7.8</v>
      </c>
    </row>
    <row r="3256" spans="1:5" s="23" customFormat="1" ht="12.75">
      <c r="A3256" s="34" t="s">
        <v>3380</v>
      </c>
      <c r="B3256" s="20">
        <v>61684</v>
      </c>
      <c r="C3256" s="21" t="s">
        <v>1961</v>
      </c>
      <c r="D3256" s="20" t="s">
        <v>1958</v>
      </c>
      <c r="E3256" s="29">
        <v>3.02</v>
      </c>
    </row>
    <row r="3257" spans="1:5" s="23" customFormat="1" ht="25.5">
      <c r="A3257" s="34" t="s">
        <v>3380</v>
      </c>
      <c r="B3257" s="20">
        <v>61685</v>
      </c>
      <c r="C3257" s="46" t="s">
        <v>1962</v>
      </c>
      <c r="D3257" s="20" t="s">
        <v>1958</v>
      </c>
      <c r="E3257" s="29">
        <v>6.75</v>
      </c>
    </row>
    <row r="3258" spans="1:5" s="23" customFormat="1" ht="38.25">
      <c r="A3258" s="34" t="s">
        <v>3380</v>
      </c>
      <c r="B3258" s="20">
        <v>61686</v>
      </c>
      <c r="C3258" s="21" t="s">
        <v>1963</v>
      </c>
      <c r="D3258" s="20" t="s">
        <v>1958</v>
      </c>
      <c r="E3258" s="29">
        <v>13</v>
      </c>
    </row>
    <row r="3259" spans="1:5" s="23" customFormat="1" ht="25.5">
      <c r="A3259" s="34" t="s">
        <v>3380</v>
      </c>
      <c r="B3259" s="20">
        <v>61687</v>
      </c>
      <c r="C3259" s="21" t="s">
        <v>4468</v>
      </c>
      <c r="D3259" s="20" t="s">
        <v>1958</v>
      </c>
      <c r="E3259" s="29">
        <v>0.8</v>
      </c>
    </row>
    <row r="3260" spans="1:5" s="23" customFormat="1" ht="12.75">
      <c r="A3260" s="34" t="s">
        <v>3380</v>
      </c>
      <c r="B3260" s="20">
        <v>61688</v>
      </c>
      <c r="C3260" s="21" t="s">
        <v>4469</v>
      </c>
      <c r="D3260" s="20" t="s">
        <v>1958</v>
      </c>
      <c r="E3260" s="29">
        <v>3.7</v>
      </c>
    </row>
    <row r="3261" spans="1:5" s="23" customFormat="1" ht="12.75">
      <c r="A3261" s="34" t="s">
        <v>3380</v>
      </c>
      <c r="B3261" s="20">
        <v>61690</v>
      </c>
      <c r="C3261" s="21" t="s">
        <v>4470</v>
      </c>
      <c r="D3261" s="20" t="s">
        <v>1958</v>
      </c>
      <c r="E3261" s="29">
        <v>3.5</v>
      </c>
    </row>
    <row r="3262" spans="1:5" s="26" customFormat="1" ht="12.75">
      <c r="A3262" s="36"/>
      <c r="B3262" s="75" t="s">
        <v>4471</v>
      </c>
      <c r="C3262" s="76"/>
      <c r="D3262" s="77"/>
      <c r="E3262" s="27">
        <f>SUM(E3253:E3261)</f>
        <v>45.870000000000005</v>
      </c>
    </row>
    <row r="3263" spans="1:5" s="23" customFormat="1" ht="25.5">
      <c r="A3263" s="34" t="s">
        <v>3380</v>
      </c>
      <c r="B3263" s="20">
        <v>61521</v>
      </c>
      <c r="C3263" s="21" t="s">
        <v>4472</v>
      </c>
      <c r="D3263" s="20" t="s">
        <v>2629</v>
      </c>
      <c r="E3263" s="29">
        <v>10.6</v>
      </c>
    </row>
    <row r="3264" spans="1:5" s="23" customFormat="1" ht="12.75">
      <c r="A3264" s="34" t="s">
        <v>3380</v>
      </c>
      <c r="B3264" s="20">
        <v>61563</v>
      </c>
      <c r="C3264" s="46" t="s">
        <v>4473</v>
      </c>
      <c r="D3264" s="20" t="s">
        <v>2629</v>
      </c>
      <c r="E3264" s="29">
        <v>3</v>
      </c>
    </row>
    <row r="3265" spans="1:5" s="23" customFormat="1" ht="25.5">
      <c r="A3265" s="34" t="s">
        <v>3380</v>
      </c>
      <c r="B3265" s="20">
        <v>61561</v>
      </c>
      <c r="C3265" s="21" t="s">
        <v>4474</v>
      </c>
      <c r="D3265" s="20" t="s">
        <v>2629</v>
      </c>
      <c r="E3265" s="29">
        <v>18.85</v>
      </c>
    </row>
    <row r="3266" spans="1:5" s="26" customFormat="1" ht="12.75">
      <c r="A3266" s="36"/>
      <c r="B3266" s="75" t="s">
        <v>2630</v>
      </c>
      <c r="C3266" s="76"/>
      <c r="D3266" s="77"/>
      <c r="E3266" s="27">
        <f>SUM(E3263:E3265)</f>
        <v>32.45</v>
      </c>
    </row>
    <row r="3267" spans="1:5" s="23" customFormat="1" ht="12.75">
      <c r="A3267" s="34" t="s">
        <v>3380</v>
      </c>
      <c r="B3267" s="20">
        <v>63432</v>
      </c>
      <c r="C3267" s="21" t="s">
        <v>4475</v>
      </c>
      <c r="D3267" s="20" t="s">
        <v>4476</v>
      </c>
      <c r="E3267" s="29">
        <v>4.8</v>
      </c>
    </row>
    <row r="3268" spans="1:5" s="23" customFormat="1" ht="12.75">
      <c r="A3268" s="34" t="s">
        <v>3380</v>
      </c>
      <c r="B3268" s="20">
        <v>63431</v>
      </c>
      <c r="C3268" s="21" t="s">
        <v>4477</v>
      </c>
      <c r="D3268" s="20" t="s">
        <v>4476</v>
      </c>
      <c r="E3268" s="29">
        <v>18.1</v>
      </c>
    </row>
    <row r="3269" spans="1:5" s="26" customFormat="1" ht="12.75">
      <c r="A3269" s="36"/>
      <c r="B3269" s="75" t="s">
        <v>4478</v>
      </c>
      <c r="C3269" s="76"/>
      <c r="D3269" s="77"/>
      <c r="E3269" s="27">
        <f>SUM(E3267:E3268)</f>
        <v>22.900000000000002</v>
      </c>
    </row>
    <row r="3270" spans="1:5" s="23" customFormat="1" ht="12.75">
      <c r="A3270" s="34" t="s">
        <v>3380</v>
      </c>
      <c r="B3270" s="20">
        <v>63222</v>
      </c>
      <c r="C3270" s="21" t="s">
        <v>4479</v>
      </c>
      <c r="D3270" s="20" t="s">
        <v>4480</v>
      </c>
      <c r="E3270" s="29">
        <v>5.4</v>
      </c>
    </row>
    <row r="3271" spans="1:5" s="23" customFormat="1" ht="12.75">
      <c r="A3271" s="34" t="s">
        <v>3380</v>
      </c>
      <c r="B3271" s="20">
        <v>63223</v>
      </c>
      <c r="C3271" s="21" t="s">
        <v>4481</v>
      </c>
      <c r="D3271" s="20" t="s">
        <v>4480</v>
      </c>
      <c r="E3271" s="29">
        <v>20.3</v>
      </c>
    </row>
    <row r="3272" spans="1:5" s="23" customFormat="1" ht="12.75">
      <c r="A3272" s="34" t="s">
        <v>3380</v>
      </c>
      <c r="B3272" s="20">
        <v>63221</v>
      </c>
      <c r="C3272" s="21" t="s">
        <v>4482</v>
      </c>
      <c r="D3272" s="20" t="s">
        <v>4480</v>
      </c>
      <c r="E3272" s="29">
        <v>6.9</v>
      </c>
    </row>
    <row r="3273" spans="1:5" s="26" customFormat="1" ht="12.75">
      <c r="A3273" s="36"/>
      <c r="B3273" s="75" t="s">
        <v>4483</v>
      </c>
      <c r="C3273" s="76"/>
      <c r="D3273" s="77"/>
      <c r="E3273" s="27">
        <f>SUM(E3270:E3272)</f>
        <v>32.6</v>
      </c>
    </row>
    <row r="3274" spans="1:5" s="23" customFormat="1" ht="25.5">
      <c r="A3274" s="34" t="s">
        <v>3380</v>
      </c>
      <c r="B3274" s="20">
        <v>62115</v>
      </c>
      <c r="C3274" s="21" t="s">
        <v>4484</v>
      </c>
      <c r="D3274" s="20" t="s">
        <v>4485</v>
      </c>
      <c r="E3274" s="29">
        <v>6.35</v>
      </c>
    </row>
    <row r="3275" spans="1:5" s="23" customFormat="1" ht="25.5">
      <c r="A3275" s="34" t="s">
        <v>3380</v>
      </c>
      <c r="B3275" s="20">
        <v>62116</v>
      </c>
      <c r="C3275" s="46" t="s">
        <v>4486</v>
      </c>
      <c r="D3275" s="20" t="s">
        <v>4485</v>
      </c>
      <c r="E3275" s="29">
        <v>5.93</v>
      </c>
    </row>
    <row r="3276" spans="1:5" s="23" customFormat="1" ht="25.5">
      <c r="A3276" s="34" t="s">
        <v>3380</v>
      </c>
      <c r="B3276" s="20">
        <v>62113</v>
      </c>
      <c r="C3276" s="21" t="s">
        <v>4487</v>
      </c>
      <c r="D3276" s="20" t="s">
        <v>4485</v>
      </c>
      <c r="E3276" s="29">
        <v>12.8</v>
      </c>
    </row>
    <row r="3277" spans="1:5" s="23" customFormat="1" ht="25.5">
      <c r="A3277" s="34" t="s">
        <v>3380</v>
      </c>
      <c r="B3277" s="20">
        <v>62112</v>
      </c>
      <c r="C3277" s="21" t="s">
        <v>4488</v>
      </c>
      <c r="D3277" s="20" t="s">
        <v>4485</v>
      </c>
      <c r="E3277" s="29">
        <v>5.4</v>
      </c>
    </row>
    <row r="3278" spans="1:5" s="23" customFormat="1" ht="25.5">
      <c r="A3278" s="34" t="s">
        <v>3380</v>
      </c>
      <c r="B3278" s="20">
        <v>62111</v>
      </c>
      <c r="C3278" s="21" t="s">
        <v>4489</v>
      </c>
      <c r="D3278" s="20" t="s">
        <v>4485</v>
      </c>
      <c r="E3278" s="29">
        <v>6.1</v>
      </c>
    </row>
    <row r="3279" spans="1:5" s="23" customFormat="1" ht="25.5">
      <c r="A3279" s="34" t="s">
        <v>3380</v>
      </c>
      <c r="B3279" s="20">
        <v>62117</v>
      </c>
      <c r="C3279" s="21" t="s">
        <v>4490</v>
      </c>
      <c r="D3279" s="20" t="s">
        <v>4485</v>
      </c>
      <c r="E3279" s="29">
        <v>34.7</v>
      </c>
    </row>
    <row r="3280" spans="1:5" s="26" customFormat="1" ht="12.75">
      <c r="A3280" s="36"/>
      <c r="B3280" s="75" t="s">
        <v>4491</v>
      </c>
      <c r="C3280" s="76"/>
      <c r="D3280" s="77"/>
      <c r="E3280" s="27">
        <f>SUM(E3274:E3279)</f>
        <v>71.28</v>
      </c>
    </row>
    <row r="3281" spans="1:5" s="23" customFormat="1" ht="12.75">
      <c r="A3281" s="34" t="s">
        <v>3380</v>
      </c>
      <c r="B3281" s="20">
        <v>61641</v>
      </c>
      <c r="C3281" s="46" t="s">
        <v>4492</v>
      </c>
      <c r="D3281" s="20" t="s">
        <v>4493</v>
      </c>
      <c r="E3281" s="29">
        <v>5</v>
      </c>
    </row>
    <row r="3282" spans="1:5" s="23" customFormat="1" ht="25.5">
      <c r="A3282" s="34" t="s">
        <v>3380</v>
      </c>
      <c r="B3282" s="20">
        <v>61642</v>
      </c>
      <c r="C3282" s="21" t="s">
        <v>4494</v>
      </c>
      <c r="D3282" s="20" t="s">
        <v>4493</v>
      </c>
      <c r="E3282" s="29">
        <v>8</v>
      </c>
    </row>
    <row r="3283" spans="1:5" s="26" customFormat="1" ht="12.75">
      <c r="A3283" s="36"/>
      <c r="B3283" s="75" t="s">
        <v>4495</v>
      </c>
      <c r="C3283" s="76"/>
      <c r="D3283" s="77"/>
      <c r="E3283" s="27">
        <f>SUM(E3281:E3282)</f>
        <v>13</v>
      </c>
    </row>
    <row r="3284" spans="1:5" s="23" customFormat="1" ht="12.75">
      <c r="A3284" s="34" t="s">
        <v>3380</v>
      </c>
      <c r="B3284" s="20">
        <v>62862</v>
      </c>
      <c r="C3284" s="21" t="s">
        <v>4496</v>
      </c>
      <c r="D3284" s="20" t="s">
        <v>4497</v>
      </c>
      <c r="E3284" s="29">
        <v>20</v>
      </c>
    </row>
    <row r="3285" spans="1:5" s="23" customFormat="1" ht="12.75">
      <c r="A3285" s="34" t="s">
        <v>3380</v>
      </c>
      <c r="B3285" s="20">
        <v>62863</v>
      </c>
      <c r="C3285" s="21" t="s">
        <v>4498</v>
      </c>
      <c r="D3285" s="20" t="s">
        <v>4497</v>
      </c>
      <c r="E3285" s="29">
        <v>14</v>
      </c>
    </row>
    <row r="3286" spans="1:5" s="23" customFormat="1" ht="12.75">
      <c r="A3286" s="34" t="s">
        <v>3380</v>
      </c>
      <c r="B3286" s="20">
        <v>62861</v>
      </c>
      <c r="C3286" s="21" t="s">
        <v>4499</v>
      </c>
      <c r="D3286" s="20" t="s">
        <v>4497</v>
      </c>
      <c r="E3286" s="29">
        <v>1.15</v>
      </c>
    </row>
    <row r="3287" spans="1:5" s="26" customFormat="1" ht="12.75">
      <c r="A3287" s="36"/>
      <c r="B3287" s="75" t="s">
        <v>4500</v>
      </c>
      <c r="C3287" s="76"/>
      <c r="D3287" s="77"/>
      <c r="E3287" s="27">
        <f>SUM(E3284:E3286)</f>
        <v>35.15</v>
      </c>
    </row>
    <row r="3288" spans="2:5" s="18" customFormat="1" ht="12.75">
      <c r="B3288" s="78" t="s">
        <v>4501</v>
      </c>
      <c r="C3288" s="79"/>
      <c r="D3288" s="80"/>
      <c r="E3288" s="27">
        <f>E3055+E3058+E3060+E3062+E3066+E3068+E3071+E3074+E3077+E3079+E3090+E3092+E3094+E3096+E3098+E3100+E3103+E3109+E3112+E3116+E3119+E3121+E3123+E3125+E3127+E3130+E3132+E3136+E3138+E3140+E3143+E3146+E3149+E3154+E3156+E3162+E3168+E3173+E3176+E3179+E3187+E3190+E3194+E3196+E3199+E3201+E3203+E3210+E3214+E3216+E3224+E3227+E3230+E3234+E3236+E3242+E3244+E3248+E3252+E3262+E3266+E3269+E3273+E3280+E3283+E3287</f>
        <v>1975.5700000000002</v>
      </c>
    </row>
    <row r="3289" spans="1:5" s="23" customFormat="1" ht="25.5">
      <c r="A3289" s="34" t="s">
        <v>2629</v>
      </c>
      <c r="B3289" s="20">
        <v>69021</v>
      </c>
      <c r="C3289" s="21" t="s">
        <v>2150</v>
      </c>
      <c r="D3289" s="20" t="s">
        <v>2151</v>
      </c>
      <c r="E3289" s="29">
        <v>10.11</v>
      </c>
    </row>
    <row r="3290" spans="1:5" s="23" customFormat="1" ht="12.75">
      <c r="A3290" s="34" t="s">
        <v>2629</v>
      </c>
      <c r="B3290" s="20">
        <v>69022</v>
      </c>
      <c r="C3290" s="21" t="s">
        <v>2152</v>
      </c>
      <c r="D3290" s="20" t="s">
        <v>2153</v>
      </c>
      <c r="E3290" s="22">
        <v>2.15</v>
      </c>
    </row>
    <row r="3291" spans="1:5" s="26" customFormat="1" ht="12.75">
      <c r="A3291" s="36"/>
      <c r="B3291" s="75" t="s">
        <v>2154</v>
      </c>
      <c r="C3291" s="76"/>
      <c r="D3291" s="77"/>
      <c r="E3291" s="25">
        <f>SUM(E3289:E3290)</f>
        <v>12.26</v>
      </c>
    </row>
    <row r="3292" spans="1:5" s="23" customFormat="1" ht="25.5">
      <c r="A3292" s="34" t="s">
        <v>2629</v>
      </c>
      <c r="B3292" s="20">
        <v>67741</v>
      </c>
      <c r="C3292" s="21" t="s">
        <v>2155</v>
      </c>
      <c r="D3292" s="20" t="s">
        <v>2156</v>
      </c>
      <c r="E3292" s="29">
        <v>6.42</v>
      </c>
    </row>
    <row r="3293" spans="1:5" s="23" customFormat="1" ht="25.5">
      <c r="A3293" s="34" t="s">
        <v>2629</v>
      </c>
      <c r="B3293" s="20">
        <v>67781</v>
      </c>
      <c r="C3293" s="21" t="s">
        <v>2157</v>
      </c>
      <c r="D3293" s="20" t="s">
        <v>2158</v>
      </c>
      <c r="E3293" s="22">
        <v>26.14</v>
      </c>
    </row>
    <row r="3294" spans="1:5" s="23" customFormat="1" ht="25.5">
      <c r="A3294" s="34" t="s">
        <v>2629</v>
      </c>
      <c r="B3294" s="20">
        <v>67501</v>
      </c>
      <c r="C3294" s="21" t="s">
        <v>2159</v>
      </c>
      <c r="D3294" s="20" t="s">
        <v>2158</v>
      </c>
      <c r="E3294" s="29">
        <v>42</v>
      </c>
    </row>
    <row r="3295" spans="1:5" s="23" customFormat="1" ht="25.5">
      <c r="A3295" s="34" t="s">
        <v>2629</v>
      </c>
      <c r="B3295" s="20">
        <v>67701</v>
      </c>
      <c r="C3295" s="21" t="s">
        <v>2160</v>
      </c>
      <c r="D3295" s="20" t="s">
        <v>2158</v>
      </c>
      <c r="E3295" s="22">
        <v>10.1</v>
      </c>
    </row>
    <row r="3296" spans="1:5" s="26" customFormat="1" ht="12.75">
      <c r="A3296" s="36"/>
      <c r="B3296" s="75" t="s">
        <v>2161</v>
      </c>
      <c r="C3296" s="76"/>
      <c r="D3296" s="77"/>
      <c r="E3296" s="25">
        <f>SUM(E3292:E3295)</f>
        <v>84.66</v>
      </c>
    </row>
    <row r="3297" spans="1:5" s="23" customFormat="1" ht="12.75">
      <c r="A3297" s="34" t="s">
        <v>2629</v>
      </c>
      <c r="B3297" s="20">
        <v>68941</v>
      </c>
      <c r="C3297" s="21" t="s">
        <v>2162</v>
      </c>
      <c r="D3297" s="20" t="s">
        <v>2163</v>
      </c>
      <c r="E3297" s="29">
        <v>7</v>
      </c>
    </row>
    <row r="3298" spans="1:5" s="23" customFormat="1" ht="25.5">
      <c r="A3298" s="34" t="s">
        <v>2629</v>
      </c>
      <c r="B3298" s="20">
        <v>68461</v>
      </c>
      <c r="C3298" s="21" t="s">
        <v>2164</v>
      </c>
      <c r="D3298" s="20" t="s">
        <v>2163</v>
      </c>
      <c r="E3298" s="29">
        <v>9.7</v>
      </c>
    </row>
    <row r="3299" spans="1:5" s="23" customFormat="1" ht="25.5">
      <c r="A3299" s="34" t="s">
        <v>2629</v>
      </c>
      <c r="B3299" s="20">
        <v>68261</v>
      </c>
      <c r="C3299" s="21" t="s">
        <v>2165</v>
      </c>
      <c r="D3299" s="20" t="s">
        <v>2163</v>
      </c>
      <c r="E3299" s="22">
        <v>4.1</v>
      </c>
    </row>
    <row r="3300" spans="1:5" s="23" customFormat="1" ht="12.75">
      <c r="A3300" s="34"/>
      <c r="B3300" s="75" t="s">
        <v>2166</v>
      </c>
      <c r="C3300" s="76"/>
      <c r="D3300" s="77"/>
      <c r="E3300" s="25">
        <f>SUM(E3297:E3299)</f>
        <v>20.799999999999997</v>
      </c>
    </row>
    <row r="3301" spans="1:5" s="23" customFormat="1" ht="12.75">
      <c r="A3301" s="34" t="s">
        <v>2629</v>
      </c>
      <c r="B3301" s="20">
        <v>69061</v>
      </c>
      <c r="C3301" s="21" t="s">
        <v>2167</v>
      </c>
      <c r="D3301" s="20" t="s">
        <v>2168</v>
      </c>
      <c r="E3301" s="22">
        <v>8.4</v>
      </c>
    </row>
    <row r="3302" spans="1:5" s="23" customFormat="1" ht="12.75">
      <c r="A3302" s="34"/>
      <c r="B3302" s="75" t="s">
        <v>2169</v>
      </c>
      <c r="C3302" s="76"/>
      <c r="D3302" s="77"/>
      <c r="E3302" s="25">
        <f>SUM(E3301)</f>
        <v>8.4</v>
      </c>
    </row>
    <row r="3303" spans="1:5" s="23" customFormat="1" ht="25.5">
      <c r="A3303" s="34" t="s">
        <v>2629</v>
      </c>
      <c r="B3303" s="20">
        <v>69581</v>
      </c>
      <c r="C3303" s="21" t="s">
        <v>2170</v>
      </c>
      <c r="D3303" s="20" t="s">
        <v>2171</v>
      </c>
      <c r="E3303" s="29">
        <v>14.8</v>
      </c>
    </row>
    <row r="3304" spans="1:5" s="23" customFormat="1" ht="12.75">
      <c r="A3304" s="34"/>
      <c r="B3304" s="75" t="s">
        <v>2172</v>
      </c>
      <c r="C3304" s="76"/>
      <c r="D3304" s="77"/>
      <c r="E3304" s="27">
        <f>SUM(E3303)</f>
        <v>14.8</v>
      </c>
    </row>
    <row r="3305" spans="1:5" s="23" customFormat="1" ht="12.75">
      <c r="A3305" s="34" t="s">
        <v>2629</v>
      </c>
      <c r="B3305" s="20">
        <v>68621</v>
      </c>
      <c r="C3305" s="21" t="s">
        <v>2173</v>
      </c>
      <c r="D3305" s="20" t="s">
        <v>2174</v>
      </c>
      <c r="E3305" s="22">
        <v>20.3</v>
      </c>
    </row>
    <row r="3306" spans="1:5" s="26" customFormat="1" ht="12.75">
      <c r="A3306" s="36"/>
      <c r="B3306" s="75" t="s">
        <v>2175</v>
      </c>
      <c r="C3306" s="76"/>
      <c r="D3306" s="77"/>
      <c r="E3306" s="27">
        <f>SUM(E3305)</f>
        <v>20.3</v>
      </c>
    </row>
    <row r="3307" spans="1:5" s="23" customFormat="1" ht="12.75">
      <c r="A3307" s="34" t="s">
        <v>2629</v>
      </c>
      <c r="B3307" s="20">
        <v>68061</v>
      </c>
      <c r="C3307" s="21" t="s">
        <v>2176</v>
      </c>
      <c r="D3307" s="20" t="s">
        <v>2177</v>
      </c>
      <c r="E3307" s="22">
        <v>11</v>
      </c>
    </row>
    <row r="3308" spans="1:5" s="23" customFormat="1" ht="12.75">
      <c r="A3308" s="34" t="s">
        <v>2629</v>
      </c>
      <c r="B3308" s="20">
        <v>68381</v>
      </c>
      <c r="C3308" s="21" t="s">
        <v>2178</v>
      </c>
      <c r="D3308" s="20" t="s">
        <v>2177</v>
      </c>
      <c r="E3308" s="22">
        <v>7.2</v>
      </c>
    </row>
    <row r="3309" spans="1:5" s="23" customFormat="1" ht="12.75">
      <c r="A3309" s="34" t="s">
        <v>2629</v>
      </c>
      <c r="B3309" s="20">
        <v>68021</v>
      </c>
      <c r="C3309" s="21" t="s">
        <v>2179</v>
      </c>
      <c r="D3309" s="20" t="s">
        <v>2177</v>
      </c>
      <c r="E3309" s="22">
        <v>25.7</v>
      </c>
    </row>
    <row r="3310" spans="1:5" s="23" customFormat="1" ht="25.5">
      <c r="A3310" s="34" t="s">
        <v>2629</v>
      </c>
      <c r="B3310" s="20">
        <v>67981</v>
      </c>
      <c r="C3310" s="21" t="s">
        <v>2180</v>
      </c>
      <c r="D3310" s="20" t="s">
        <v>2177</v>
      </c>
      <c r="E3310" s="29">
        <v>24.8</v>
      </c>
    </row>
    <row r="3311" spans="1:5" s="23" customFormat="1" ht="12.75">
      <c r="A3311" s="34" t="s">
        <v>2629</v>
      </c>
      <c r="B3311" s="20">
        <v>68101</v>
      </c>
      <c r="C3311" s="21" t="s">
        <v>2181</v>
      </c>
      <c r="D3311" s="20" t="s">
        <v>2177</v>
      </c>
      <c r="E3311" s="22">
        <v>9</v>
      </c>
    </row>
    <row r="3312" spans="1:5" s="26" customFormat="1" ht="12.75">
      <c r="A3312" s="36"/>
      <c r="B3312" s="75" t="s">
        <v>2182</v>
      </c>
      <c r="C3312" s="76"/>
      <c r="D3312" s="77"/>
      <c r="E3312" s="25">
        <f>SUM(E3307:E3311)</f>
        <v>77.7</v>
      </c>
    </row>
    <row r="3313" spans="1:5" s="23" customFormat="1" ht="25.5">
      <c r="A3313" s="34" t="s">
        <v>2629</v>
      </c>
      <c r="B3313" s="20">
        <v>67821</v>
      </c>
      <c r="C3313" s="21" t="s">
        <v>2183</v>
      </c>
      <c r="D3313" s="20" t="s">
        <v>1496</v>
      </c>
      <c r="E3313" s="22">
        <v>14.6</v>
      </c>
    </row>
    <row r="3314" spans="1:5" s="23" customFormat="1" ht="25.5">
      <c r="A3314" s="34" t="s">
        <v>2629</v>
      </c>
      <c r="B3314" s="20">
        <v>67901</v>
      </c>
      <c r="C3314" s="21" t="s">
        <v>2184</v>
      </c>
      <c r="D3314" s="20" t="s">
        <v>1496</v>
      </c>
      <c r="E3314" s="22">
        <v>20.9</v>
      </c>
    </row>
    <row r="3315" spans="1:5" s="23" customFormat="1" ht="12.75">
      <c r="A3315" s="34" t="s">
        <v>2629</v>
      </c>
      <c r="B3315" s="20">
        <v>67861</v>
      </c>
      <c r="C3315" s="21" t="s">
        <v>2185</v>
      </c>
      <c r="D3315" s="20" t="s">
        <v>1496</v>
      </c>
      <c r="E3315" s="29">
        <v>4.72</v>
      </c>
    </row>
    <row r="3316" spans="1:5" s="26" customFormat="1" ht="12.75">
      <c r="A3316" s="36"/>
      <c r="B3316" s="75" t="s">
        <v>1498</v>
      </c>
      <c r="C3316" s="76"/>
      <c r="D3316" s="77"/>
      <c r="E3316" s="27">
        <f>SUM(E3313:E3315)</f>
        <v>40.22</v>
      </c>
    </row>
    <row r="3317" spans="1:5" s="23" customFormat="1" ht="12.75">
      <c r="A3317" s="34" t="s">
        <v>2629</v>
      </c>
      <c r="B3317" s="20">
        <v>69421</v>
      </c>
      <c r="C3317" s="21" t="s">
        <v>2186</v>
      </c>
      <c r="D3317" s="20" t="s">
        <v>2187</v>
      </c>
      <c r="E3317" s="22">
        <v>3.2</v>
      </c>
    </row>
    <row r="3318" spans="1:5" s="23" customFormat="1" ht="25.5">
      <c r="A3318" s="34" t="s">
        <v>2629</v>
      </c>
      <c r="B3318" s="20">
        <v>69621</v>
      </c>
      <c r="C3318" s="21" t="s">
        <v>2188</v>
      </c>
      <c r="D3318" s="20" t="s">
        <v>2187</v>
      </c>
      <c r="E3318" s="22">
        <v>5.4</v>
      </c>
    </row>
    <row r="3319" spans="1:5" s="18" customFormat="1" ht="12.75">
      <c r="A3319" s="32"/>
      <c r="B3319" s="75" t="s">
        <v>2189</v>
      </c>
      <c r="C3319" s="76"/>
      <c r="D3319" s="77"/>
      <c r="E3319" s="25">
        <f>SUM(E3317:E3318)</f>
        <v>8.600000000000001</v>
      </c>
    </row>
    <row r="3320" spans="1:5" s="23" customFormat="1" ht="12.75">
      <c r="A3320" s="34" t="s">
        <v>2629</v>
      </c>
      <c r="B3320" s="20">
        <v>68520</v>
      </c>
      <c r="C3320" s="21" t="s">
        <v>2190</v>
      </c>
      <c r="D3320" s="20" t="s">
        <v>2191</v>
      </c>
      <c r="E3320" s="22">
        <v>2.6</v>
      </c>
    </row>
    <row r="3321" spans="1:5" s="23" customFormat="1" ht="12.75">
      <c r="A3321" s="34" t="s">
        <v>2629</v>
      </c>
      <c r="B3321" s="20">
        <v>68181</v>
      </c>
      <c r="C3321" s="21" t="s">
        <v>2192</v>
      </c>
      <c r="D3321" s="20" t="s">
        <v>2191</v>
      </c>
      <c r="E3321" s="22">
        <v>7.7</v>
      </c>
    </row>
    <row r="3322" spans="1:5" s="23" customFormat="1" ht="25.5">
      <c r="A3322" s="34" t="s">
        <v>2629</v>
      </c>
      <c r="B3322" s="20">
        <v>68221</v>
      </c>
      <c r="C3322" s="21" t="s">
        <v>2193</v>
      </c>
      <c r="D3322" s="20" t="s">
        <v>2191</v>
      </c>
      <c r="E3322" s="29">
        <v>6.4</v>
      </c>
    </row>
    <row r="3323" spans="1:5" s="23" customFormat="1" ht="12.75">
      <c r="A3323" s="34" t="s">
        <v>2629</v>
      </c>
      <c r="B3323" s="20">
        <v>68141</v>
      </c>
      <c r="C3323" s="21" t="s">
        <v>2194</v>
      </c>
      <c r="D3323" s="20" t="s">
        <v>2191</v>
      </c>
      <c r="E3323" s="29">
        <v>49</v>
      </c>
    </row>
    <row r="3324" spans="1:5" s="23" customFormat="1" ht="12.75">
      <c r="A3324" s="34" t="s">
        <v>2629</v>
      </c>
      <c r="B3324" s="20">
        <v>68501</v>
      </c>
      <c r="C3324" s="21" t="s">
        <v>2195</v>
      </c>
      <c r="D3324" s="20" t="s">
        <v>2191</v>
      </c>
      <c r="E3324" s="22">
        <v>6.5</v>
      </c>
    </row>
    <row r="3325" spans="1:5" s="18" customFormat="1" ht="12.75">
      <c r="A3325" s="32"/>
      <c r="B3325" s="75" t="s">
        <v>2196</v>
      </c>
      <c r="C3325" s="76"/>
      <c r="D3325" s="77"/>
      <c r="E3325" s="25">
        <f>SUM(E3320:E3324)</f>
        <v>72.2</v>
      </c>
    </row>
    <row r="3326" spans="1:5" s="23" customFormat="1" ht="25.5">
      <c r="A3326" s="34" t="s">
        <v>2629</v>
      </c>
      <c r="B3326" s="20">
        <v>68661</v>
      </c>
      <c r="C3326" s="21" t="s">
        <v>2197</v>
      </c>
      <c r="D3326" s="20" t="s">
        <v>2198</v>
      </c>
      <c r="E3326" s="29">
        <v>8.5</v>
      </c>
    </row>
    <row r="3327" spans="1:5" s="23" customFormat="1" ht="25.5">
      <c r="A3327" s="34" t="s">
        <v>2629</v>
      </c>
      <c r="B3327" s="20">
        <v>68621</v>
      </c>
      <c r="C3327" s="21" t="s">
        <v>2173</v>
      </c>
      <c r="D3327" s="20" t="s">
        <v>2198</v>
      </c>
      <c r="E3327" s="22">
        <v>12</v>
      </c>
    </row>
    <row r="3328" spans="1:5" s="23" customFormat="1" ht="25.5">
      <c r="A3328" s="34" t="s">
        <v>2629</v>
      </c>
      <c r="B3328" s="20">
        <v>68741</v>
      </c>
      <c r="C3328" s="21" t="s">
        <v>2199</v>
      </c>
      <c r="D3328" s="20" t="s">
        <v>2198</v>
      </c>
      <c r="E3328" s="22">
        <v>2.3</v>
      </c>
    </row>
    <row r="3329" spans="1:5" s="23" customFormat="1" ht="25.5">
      <c r="A3329" s="34" t="s">
        <v>2629</v>
      </c>
      <c r="B3329" s="20">
        <v>68701</v>
      </c>
      <c r="C3329" s="21" t="s">
        <v>2200</v>
      </c>
      <c r="D3329" s="20" t="s">
        <v>2198</v>
      </c>
      <c r="E3329" s="29">
        <v>4.3</v>
      </c>
    </row>
    <row r="3330" spans="1:5" s="26" customFormat="1" ht="12.75">
      <c r="A3330" s="36"/>
      <c r="B3330" s="75" t="s">
        <v>2201</v>
      </c>
      <c r="C3330" s="76"/>
      <c r="D3330" s="77"/>
      <c r="E3330" s="27">
        <f>SUM(E3326:E3329)</f>
        <v>27.1</v>
      </c>
    </row>
    <row r="3331" spans="1:5" s="23" customFormat="1" ht="12.75">
      <c r="A3331" s="34" t="s">
        <v>2629</v>
      </c>
      <c r="B3331" s="20">
        <v>67581</v>
      </c>
      <c r="C3331" s="21" t="s">
        <v>2202</v>
      </c>
      <c r="D3331" s="20" t="s">
        <v>2203</v>
      </c>
      <c r="E3331" s="22">
        <v>7</v>
      </c>
    </row>
    <row r="3332" spans="1:5" s="23" customFormat="1" ht="25.5">
      <c r="A3332" s="34" t="s">
        <v>2629</v>
      </c>
      <c r="B3332" s="20">
        <v>67941</v>
      </c>
      <c r="C3332" s="65" t="s">
        <v>2204</v>
      </c>
      <c r="D3332" s="20" t="s">
        <v>2203</v>
      </c>
      <c r="E3332" s="52">
        <v>41.8</v>
      </c>
    </row>
    <row r="3333" spans="1:5" s="23" customFormat="1" ht="25.5">
      <c r="A3333" s="34" t="s">
        <v>2629</v>
      </c>
      <c r="B3333" s="20">
        <v>67661</v>
      </c>
      <c r="C3333" s="21" t="s">
        <v>2205</v>
      </c>
      <c r="D3333" s="20" t="s">
        <v>2206</v>
      </c>
      <c r="E3333" s="22">
        <v>11.5</v>
      </c>
    </row>
    <row r="3334" spans="1:5" s="23" customFormat="1" ht="12.75">
      <c r="A3334" s="34" t="s">
        <v>2629</v>
      </c>
      <c r="B3334" s="20">
        <v>67541</v>
      </c>
      <c r="C3334" s="21" t="s">
        <v>2207</v>
      </c>
      <c r="D3334" s="20" t="s">
        <v>2206</v>
      </c>
      <c r="E3334" s="22">
        <v>2.8</v>
      </c>
    </row>
    <row r="3335" spans="1:5" s="23" customFormat="1" ht="12.75">
      <c r="A3335" s="34" t="s">
        <v>2629</v>
      </c>
      <c r="B3335" s="20">
        <v>67621</v>
      </c>
      <c r="C3335" s="21" t="s">
        <v>2208</v>
      </c>
      <c r="D3335" s="20" t="s">
        <v>2203</v>
      </c>
      <c r="E3335" s="29">
        <v>73.5</v>
      </c>
    </row>
    <row r="3336" spans="1:5" s="26" customFormat="1" ht="12.75">
      <c r="A3336" s="36"/>
      <c r="B3336" s="75" t="s">
        <v>2209</v>
      </c>
      <c r="C3336" s="76"/>
      <c r="D3336" s="77"/>
      <c r="E3336" s="27">
        <f>SUM(E3331:E3335)</f>
        <v>136.6</v>
      </c>
    </row>
    <row r="3337" spans="1:5" s="23" customFormat="1" ht="25.5">
      <c r="A3337" s="34" t="s">
        <v>2629</v>
      </c>
      <c r="B3337" s="20">
        <v>69701</v>
      </c>
      <c r="C3337" s="21" t="s">
        <v>2210</v>
      </c>
      <c r="D3337" s="20" t="s">
        <v>2211</v>
      </c>
      <c r="E3337" s="22">
        <v>13.1</v>
      </c>
    </row>
    <row r="3338" spans="1:5" s="23" customFormat="1" ht="12.75">
      <c r="A3338" s="34" t="s">
        <v>2629</v>
      </c>
      <c r="B3338" s="20">
        <v>69781</v>
      </c>
      <c r="C3338" s="21" t="s">
        <v>2212</v>
      </c>
      <c r="D3338" s="20" t="s">
        <v>2211</v>
      </c>
      <c r="E3338" s="22">
        <v>8</v>
      </c>
    </row>
    <row r="3339" spans="1:5" s="23" customFormat="1" ht="12.75">
      <c r="A3339" s="34" t="s">
        <v>2629</v>
      </c>
      <c r="B3339" s="20">
        <v>69861</v>
      </c>
      <c r="C3339" s="21" t="s">
        <v>2213</v>
      </c>
      <c r="D3339" s="20" t="s">
        <v>2211</v>
      </c>
      <c r="E3339" s="22">
        <v>6.3</v>
      </c>
    </row>
    <row r="3340" spans="1:5" s="23" customFormat="1" ht="12.75">
      <c r="A3340" s="34" t="s">
        <v>2629</v>
      </c>
      <c r="B3340" s="20">
        <v>70500</v>
      </c>
      <c r="C3340" s="21" t="s">
        <v>2214</v>
      </c>
      <c r="D3340" s="20" t="s">
        <v>2211</v>
      </c>
      <c r="E3340" s="22">
        <v>7</v>
      </c>
    </row>
    <row r="3341" spans="1:5" s="23" customFormat="1" ht="12.75">
      <c r="A3341" s="34" t="s">
        <v>2629</v>
      </c>
      <c r="B3341" s="20">
        <v>69821</v>
      </c>
      <c r="C3341" s="21" t="s">
        <v>2215</v>
      </c>
      <c r="D3341" s="20" t="s">
        <v>2211</v>
      </c>
      <c r="E3341" s="22">
        <v>10</v>
      </c>
    </row>
    <row r="3342" spans="1:5" s="26" customFormat="1" ht="12.75">
      <c r="A3342" s="36"/>
      <c r="B3342" s="75" t="s">
        <v>2216</v>
      </c>
      <c r="C3342" s="76"/>
      <c r="D3342" s="77"/>
      <c r="E3342" s="25">
        <f>SUM(E3337:E3341)</f>
        <v>44.400000000000006</v>
      </c>
    </row>
    <row r="3343" spans="1:5" s="23" customFormat="1" ht="12.75">
      <c r="A3343" s="34" t="s">
        <v>2629</v>
      </c>
      <c r="B3343" s="20">
        <v>69141</v>
      </c>
      <c r="C3343" s="21" t="s">
        <v>2217</v>
      </c>
      <c r="D3343" s="20" t="s">
        <v>2218</v>
      </c>
      <c r="E3343" s="22">
        <v>2.5</v>
      </c>
    </row>
    <row r="3344" spans="1:5" s="23" customFormat="1" ht="25.5">
      <c r="A3344" s="34" t="s">
        <v>2629</v>
      </c>
      <c r="B3344" s="20">
        <v>68581</v>
      </c>
      <c r="C3344" s="21" t="s">
        <v>2219</v>
      </c>
      <c r="D3344" s="20" t="s">
        <v>2218</v>
      </c>
      <c r="E3344" s="22">
        <v>5.1</v>
      </c>
    </row>
    <row r="3345" spans="1:5" s="23" customFormat="1" ht="25.5">
      <c r="A3345" s="34" t="s">
        <v>2629</v>
      </c>
      <c r="B3345" s="20">
        <v>69101</v>
      </c>
      <c r="C3345" s="21" t="s">
        <v>2220</v>
      </c>
      <c r="D3345" s="20" t="s">
        <v>2218</v>
      </c>
      <c r="E3345" s="29">
        <v>12.2</v>
      </c>
    </row>
    <row r="3346" spans="1:5" s="23" customFormat="1" ht="12.75">
      <c r="A3346" s="34"/>
      <c r="B3346" s="75" t="s">
        <v>2221</v>
      </c>
      <c r="C3346" s="76"/>
      <c r="D3346" s="77"/>
      <c r="E3346" s="27">
        <f>SUM(E3343:E3345)</f>
        <v>19.799999999999997</v>
      </c>
    </row>
    <row r="3347" spans="1:5" s="23" customFormat="1" ht="12.75">
      <c r="A3347" s="34" t="s">
        <v>2629</v>
      </c>
      <c r="B3347" s="20">
        <v>69501</v>
      </c>
      <c r="C3347" s="21" t="s">
        <v>2222</v>
      </c>
      <c r="D3347" s="20" t="s">
        <v>2223</v>
      </c>
      <c r="E3347" s="29">
        <v>4.7</v>
      </c>
    </row>
    <row r="3348" spans="1:5" s="26" customFormat="1" ht="12.75">
      <c r="A3348" s="36"/>
      <c r="B3348" s="75" t="s">
        <v>2224</v>
      </c>
      <c r="C3348" s="76"/>
      <c r="D3348" s="77"/>
      <c r="E3348" s="27">
        <f>SUM(E3347)</f>
        <v>4.7</v>
      </c>
    </row>
    <row r="3349" spans="1:5" s="23" customFormat="1" ht="25.5">
      <c r="A3349" s="34" t="s">
        <v>2629</v>
      </c>
      <c r="B3349" s="20">
        <v>69661</v>
      </c>
      <c r="C3349" s="21" t="s">
        <v>2225</v>
      </c>
      <c r="D3349" s="20" t="s">
        <v>2226</v>
      </c>
      <c r="E3349" s="22">
        <v>7.9</v>
      </c>
    </row>
    <row r="3350" spans="1:5" s="26" customFormat="1" ht="12.75">
      <c r="A3350" s="36"/>
      <c r="B3350" s="75" t="s">
        <v>2227</v>
      </c>
      <c r="C3350" s="76"/>
      <c r="D3350" s="77"/>
      <c r="E3350" s="25">
        <f>SUM(E3349)</f>
        <v>7.9</v>
      </c>
    </row>
    <row r="3351" spans="2:5" s="18" customFormat="1" ht="12.75">
      <c r="B3351" s="78" t="s">
        <v>2630</v>
      </c>
      <c r="C3351" s="79"/>
      <c r="D3351" s="80"/>
      <c r="E3351" s="25">
        <f>E3291+E3296+E3300+E3304+E3306+E3312+E3316+E3319+E3325+E3330+E3336+E3342+E3346+E3302+E3348+E3350</f>
        <v>600.4399999999999</v>
      </c>
    </row>
    <row r="3352" spans="1:5" s="23" customFormat="1" ht="12.75">
      <c r="A3352" s="34" t="s">
        <v>2228</v>
      </c>
      <c r="B3352" s="20">
        <v>30540</v>
      </c>
      <c r="C3352" s="21" t="s">
        <v>2229</v>
      </c>
      <c r="D3352" s="20" t="s">
        <v>2230</v>
      </c>
      <c r="E3352" s="29">
        <v>3.15</v>
      </c>
    </row>
    <row r="3353" spans="1:5" s="23" customFormat="1" ht="12.75">
      <c r="A3353" s="34" t="s">
        <v>2228</v>
      </c>
      <c r="B3353" s="20">
        <v>30535</v>
      </c>
      <c r="C3353" s="21" t="s">
        <v>2231</v>
      </c>
      <c r="D3353" s="20" t="s">
        <v>2230</v>
      </c>
      <c r="E3353" s="29">
        <v>10.2</v>
      </c>
    </row>
    <row r="3354" spans="1:5" s="23" customFormat="1" ht="25.5">
      <c r="A3354" s="34" t="s">
        <v>2228</v>
      </c>
      <c r="B3354" s="20">
        <v>30545</v>
      </c>
      <c r="C3354" s="21" t="s">
        <v>2232</v>
      </c>
      <c r="D3354" s="20" t="s">
        <v>2230</v>
      </c>
      <c r="E3354" s="29">
        <v>13.5</v>
      </c>
    </row>
    <row r="3355" spans="1:5" s="26" customFormat="1" ht="12.75">
      <c r="A3355" s="36"/>
      <c r="B3355" s="75" t="s">
        <v>2233</v>
      </c>
      <c r="C3355" s="76"/>
      <c r="D3355" s="77"/>
      <c r="E3355" s="27">
        <f>SUM(E3352:E3354)</f>
        <v>26.85</v>
      </c>
    </row>
    <row r="3356" spans="1:5" s="23" customFormat="1" ht="12.75">
      <c r="A3356" s="34" t="s">
        <v>2228</v>
      </c>
      <c r="B3356" s="20">
        <v>33960</v>
      </c>
      <c r="C3356" s="21" t="s">
        <v>2234</v>
      </c>
      <c r="D3356" s="20" t="s">
        <v>2235</v>
      </c>
      <c r="E3356" s="29">
        <v>19.9</v>
      </c>
    </row>
    <row r="3357" spans="1:5" s="26" customFormat="1" ht="12.75">
      <c r="A3357" s="36"/>
      <c r="B3357" s="75" t="s">
        <v>2236</v>
      </c>
      <c r="C3357" s="76"/>
      <c r="D3357" s="77"/>
      <c r="E3357" s="27">
        <f>SUM(E3356)</f>
        <v>19.9</v>
      </c>
    </row>
    <row r="3358" spans="1:5" s="23" customFormat="1" ht="12.75">
      <c r="A3358" s="34" t="s">
        <v>2228</v>
      </c>
      <c r="B3358" s="20">
        <v>33880</v>
      </c>
      <c r="C3358" s="21" t="s">
        <v>2237</v>
      </c>
      <c r="D3358" s="20" t="s">
        <v>2238</v>
      </c>
      <c r="E3358" s="29">
        <v>9.45</v>
      </c>
    </row>
    <row r="3359" spans="1:5" s="23" customFormat="1" ht="25.5">
      <c r="A3359" s="34" t="s">
        <v>2228</v>
      </c>
      <c r="B3359" s="20">
        <v>33890</v>
      </c>
      <c r="C3359" s="21" t="s">
        <v>2239</v>
      </c>
      <c r="D3359" s="20" t="s">
        <v>2238</v>
      </c>
      <c r="E3359" s="29">
        <v>12</v>
      </c>
    </row>
    <row r="3360" spans="1:5" s="26" customFormat="1" ht="12.75">
      <c r="A3360" s="36"/>
      <c r="B3360" s="75" t="s">
        <v>2240</v>
      </c>
      <c r="C3360" s="76"/>
      <c r="D3360" s="77"/>
      <c r="E3360" s="27">
        <f>SUM(E3358:E3359)</f>
        <v>21.45</v>
      </c>
    </row>
    <row r="3361" spans="1:5" s="23" customFormat="1" ht="12.75">
      <c r="A3361" s="34" t="s">
        <v>2228</v>
      </c>
      <c r="B3361" s="20">
        <v>32170</v>
      </c>
      <c r="C3361" s="45" t="s">
        <v>2241</v>
      </c>
      <c r="D3361" s="20" t="s">
        <v>2242</v>
      </c>
      <c r="E3361" s="29">
        <v>4.1</v>
      </c>
    </row>
    <row r="3362" spans="1:5" s="23" customFormat="1" ht="12.75">
      <c r="A3362" s="34" t="s">
        <v>2228</v>
      </c>
      <c r="B3362" s="20">
        <v>32200</v>
      </c>
      <c r="C3362" s="45" t="s">
        <v>2243</v>
      </c>
      <c r="D3362" s="20" t="s">
        <v>2242</v>
      </c>
      <c r="E3362" s="29">
        <v>15</v>
      </c>
    </row>
    <row r="3363" spans="1:5" s="26" customFormat="1" ht="12.75">
      <c r="A3363" s="36"/>
      <c r="B3363" s="75" t="s">
        <v>2244</v>
      </c>
      <c r="C3363" s="76"/>
      <c r="D3363" s="77"/>
      <c r="E3363" s="27">
        <f>SUM(E3361:E3362)</f>
        <v>19.1</v>
      </c>
    </row>
    <row r="3364" spans="1:5" s="23" customFormat="1" ht="12.75">
      <c r="A3364" s="34" t="s">
        <v>2228</v>
      </c>
      <c r="B3364" s="20">
        <v>35260</v>
      </c>
      <c r="C3364" s="21" t="s">
        <v>2245</v>
      </c>
      <c r="D3364" s="20" t="s">
        <v>2246</v>
      </c>
      <c r="E3364" s="29">
        <v>12.34</v>
      </c>
    </row>
    <row r="3365" spans="1:5" s="26" customFormat="1" ht="12.75">
      <c r="A3365" s="36"/>
      <c r="B3365" s="75" t="s">
        <v>2247</v>
      </c>
      <c r="C3365" s="76"/>
      <c r="D3365" s="77"/>
      <c r="E3365" s="27">
        <f>SUM(E3364)</f>
        <v>12.34</v>
      </c>
    </row>
    <row r="3366" spans="1:5" s="23" customFormat="1" ht="12.75">
      <c r="A3366" s="34" t="s">
        <v>2228</v>
      </c>
      <c r="B3366" s="20">
        <v>33535</v>
      </c>
      <c r="C3366" s="21" t="s">
        <v>2248</v>
      </c>
      <c r="D3366" s="20" t="s">
        <v>2249</v>
      </c>
      <c r="E3366" s="29">
        <v>14.2</v>
      </c>
    </row>
    <row r="3367" spans="1:5" s="23" customFormat="1" ht="38.25">
      <c r="A3367" s="34" t="s">
        <v>2228</v>
      </c>
      <c r="B3367" s="20">
        <v>33530</v>
      </c>
      <c r="C3367" s="45" t="s">
        <v>2250</v>
      </c>
      <c r="D3367" s="20" t="s">
        <v>2251</v>
      </c>
      <c r="E3367" s="29">
        <v>16.6</v>
      </c>
    </row>
    <row r="3368" spans="1:5" s="26" customFormat="1" ht="12.75">
      <c r="A3368" s="36"/>
      <c r="B3368" s="75" t="s">
        <v>2252</v>
      </c>
      <c r="C3368" s="76"/>
      <c r="D3368" s="77"/>
      <c r="E3368" s="27">
        <f>SUM(E3366:E3367)</f>
        <v>30.8</v>
      </c>
    </row>
    <row r="3369" spans="1:5" s="23" customFormat="1" ht="25.5">
      <c r="A3369" s="34" t="s">
        <v>2228</v>
      </c>
      <c r="B3369" s="20">
        <v>30845</v>
      </c>
      <c r="C3369" s="21" t="s">
        <v>2253</v>
      </c>
      <c r="D3369" s="20" t="s">
        <v>2254</v>
      </c>
      <c r="E3369" s="29">
        <v>11.3</v>
      </c>
    </row>
    <row r="3370" spans="1:5" s="26" customFormat="1" ht="12.75">
      <c r="A3370" s="36"/>
      <c r="B3370" s="75" t="s">
        <v>2255</v>
      </c>
      <c r="C3370" s="76"/>
      <c r="D3370" s="77"/>
      <c r="E3370" s="27">
        <f>SUM(E3369)</f>
        <v>11.3</v>
      </c>
    </row>
    <row r="3371" spans="1:5" s="23" customFormat="1" ht="12.75">
      <c r="A3371" s="34" t="s">
        <v>2228</v>
      </c>
      <c r="B3371" s="20">
        <v>31880</v>
      </c>
      <c r="C3371" s="21" t="s">
        <v>2256</v>
      </c>
      <c r="D3371" s="20" t="s">
        <v>2257</v>
      </c>
      <c r="E3371" s="29">
        <v>4.63</v>
      </c>
    </row>
    <row r="3372" spans="1:5" s="23" customFormat="1" ht="12.75">
      <c r="A3372" s="34" t="s">
        <v>2228</v>
      </c>
      <c r="B3372" s="20">
        <v>31830</v>
      </c>
      <c r="C3372" s="21" t="s">
        <v>2258</v>
      </c>
      <c r="D3372" s="20" t="s">
        <v>2257</v>
      </c>
      <c r="E3372" s="29">
        <v>2.58</v>
      </c>
    </row>
    <row r="3373" spans="1:5" s="26" customFormat="1" ht="12.75">
      <c r="A3373" s="36"/>
      <c r="B3373" s="75" t="s">
        <v>2259</v>
      </c>
      <c r="C3373" s="76"/>
      <c r="D3373" s="77"/>
      <c r="E3373" s="27">
        <f>SUM(E3371:E3372)</f>
        <v>7.21</v>
      </c>
    </row>
    <row r="3374" spans="1:5" s="23" customFormat="1" ht="25.5">
      <c r="A3374" s="34" t="s">
        <v>2228</v>
      </c>
      <c r="B3374" s="20">
        <v>30685</v>
      </c>
      <c r="C3374" s="21" t="s">
        <v>2260</v>
      </c>
      <c r="D3374" s="20" t="s">
        <v>2261</v>
      </c>
      <c r="E3374" s="29">
        <v>16.25</v>
      </c>
    </row>
    <row r="3375" spans="1:5" s="23" customFormat="1" ht="12.75">
      <c r="A3375" s="34" t="s">
        <v>2228</v>
      </c>
      <c r="B3375" s="20">
        <v>30730</v>
      </c>
      <c r="C3375" s="21" t="s">
        <v>2262</v>
      </c>
      <c r="D3375" s="20" t="s">
        <v>2261</v>
      </c>
      <c r="E3375" s="29">
        <v>7.3</v>
      </c>
    </row>
    <row r="3376" spans="1:5" s="18" customFormat="1" ht="12.75">
      <c r="A3376" s="32"/>
      <c r="B3376" s="75" t="s">
        <v>2263</v>
      </c>
      <c r="C3376" s="76"/>
      <c r="D3376" s="77"/>
      <c r="E3376" s="27">
        <f>SUM(E3374:E3375)</f>
        <v>23.55</v>
      </c>
    </row>
    <row r="3377" spans="1:5" s="23" customFormat="1" ht="12.75">
      <c r="A3377" s="34" t="s">
        <v>2228</v>
      </c>
      <c r="B3377" s="20">
        <v>31065</v>
      </c>
      <c r="C3377" s="21" t="s">
        <v>2264</v>
      </c>
      <c r="D3377" s="20" t="s">
        <v>2265</v>
      </c>
      <c r="E3377" s="29">
        <v>9.1</v>
      </c>
    </row>
    <row r="3378" spans="1:5" s="23" customFormat="1" ht="12.75">
      <c r="A3378" s="34"/>
      <c r="B3378" s="75" t="s">
        <v>2266</v>
      </c>
      <c r="C3378" s="76"/>
      <c r="D3378" s="77"/>
      <c r="E3378" s="27">
        <f>SUM(E3377)</f>
        <v>9.1</v>
      </c>
    </row>
    <row r="3379" spans="1:5" s="23" customFormat="1" ht="12.75">
      <c r="A3379" s="34" t="s">
        <v>2228</v>
      </c>
      <c r="B3379" s="20">
        <v>35350</v>
      </c>
      <c r="C3379" s="21" t="s">
        <v>2267</v>
      </c>
      <c r="D3379" s="20" t="s">
        <v>2268</v>
      </c>
      <c r="E3379" s="29">
        <v>10.4</v>
      </c>
    </row>
    <row r="3380" spans="1:5" s="23" customFormat="1" ht="12.75">
      <c r="A3380" s="34" t="s">
        <v>2228</v>
      </c>
      <c r="B3380" s="20">
        <v>35310</v>
      </c>
      <c r="C3380" s="21" t="s">
        <v>2403</v>
      </c>
      <c r="D3380" s="20" t="s">
        <v>2404</v>
      </c>
      <c r="E3380" s="29">
        <v>7.05</v>
      </c>
    </row>
    <row r="3381" spans="1:5" s="26" customFormat="1" ht="12.75">
      <c r="A3381" s="36"/>
      <c r="B3381" s="75" t="s">
        <v>2405</v>
      </c>
      <c r="C3381" s="76"/>
      <c r="D3381" s="77"/>
      <c r="E3381" s="27">
        <f>SUM(E3379:E3380)</f>
        <v>17.45</v>
      </c>
    </row>
    <row r="3382" spans="1:5" s="23" customFormat="1" ht="12.75">
      <c r="A3382" s="34" t="s">
        <v>2228</v>
      </c>
      <c r="B3382" s="20">
        <v>35510</v>
      </c>
      <c r="C3382" s="21" t="s">
        <v>2406</v>
      </c>
      <c r="D3382" s="42" t="s">
        <v>2407</v>
      </c>
      <c r="E3382" s="29">
        <v>14.85</v>
      </c>
    </row>
    <row r="3383" spans="1:5" s="23" customFormat="1" ht="25.5">
      <c r="A3383" s="34" t="s">
        <v>2228</v>
      </c>
      <c r="B3383" s="20">
        <v>35560</v>
      </c>
      <c r="C3383" s="21" t="s">
        <v>2408</v>
      </c>
      <c r="D3383" s="20" t="s">
        <v>2407</v>
      </c>
      <c r="E3383" s="29">
        <v>5</v>
      </c>
    </row>
    <row r="3384" spans="1:5" s="18" customFormat="1" ht="12.75">
      <c r="A3384" s="32"/>
      <c r="B3384" s="75" t="s">
        <v>2409</v>
      </c>
      <c r="C3384" s="76"/>
      <c r="D3384" s="77"/>
      <c r="E3384" s="27">
        <f>SUM(E3382:E3383)</f>
        <v>19.85</v>
      </c>
    </row>
    <row r="3385" spans="1:5" s="23" customFormat="1" ht="25.5">
      <c r="A3385" s="34" t="s">
        <v>2228</v>
      </c>
      <c r="B3385" s="20">
        <v>35920</v>
      </c>
      <c r="C3385" s="45" t="s">
        <v>2410</v>
      </c>
      <c r="D3385" s="20" t="s">
        <v>2411</v>
      </c>
      <c r="E3385" s="29">
        <v>21.95</v>
      </c>
    </row>
    <row r="3386" spans="1:5" s="26" customFormat="1" ht="12.75">
      <c r="A3386" s="36"/>
      <c r="B3386" s="75" t="s">
        <v>2412</v>
      </c>
      <c r="C3386" s="76"/>
      <c r="D3386" s="77"/>
      <c r="E3386" s="27">
        <f>SUM(E3385)</f>
        <v>21.95</v>
      </c>
    </row>
    <row r="3387" spans="1:5" s="23" customFormat="1" ht="12.75">
      <c r="A3387" s="34" t="s">
        <v>2228</v>
      </c>
      <c r="B3387" s="20">
        <v>33400</v>
      </c>
      <c r="C3387" s="46" t="s">
        <v>2413</v>
      </c>
      <c r="D3387" s="20" t="s">
        <v>2414</v>
      </c>
      <c r="E3387" s="29">
        <v>7</v>
      </c>
    </row>
    <row r="3388" spans="1:5" s="23" customFormat="1" ht="12.75">
      <c r="A3388" s="34" t="s">
        <v>2228</v>
      </c>
      <c r="B3388" s="20">
        <v>33410</v>
      </c>
      <c r="C3388" s="46" t="s">
        <v>2415</v>
      </c>
      <c r="D3388" s="20" t="s">
        <v>2414</v>
      </c>
      <c r="E3388" s="29">
        <v>3.2</v>
      </c>
    </row>
    <row r="3389" spans="1:5" s="23" customFormat="1" ht="12.75">
      <c r="A3389" s="34" t="s">
        <v>2228</v>
      </c>
      <c r="B3389" s="20">
        <v>33420</v>
      </c>
      <c r="C3389" s="21" t="s">
        <v>2416</v>
      </c>
      <c r="D3389" s="20" t="s">
        <v>2414</v>
      </c>
      <c r="E3389" s="29">
        <v>23.05</v>
      </c>
    </row>
    <row r="3390" spans="1:5" s="23" customFormat="1" ht="12.75">
      <c r="A3390" s="34" t="s">
        <v>2228</v>
      </c>
      <c r="B3390" s="20">
        <v>33450</v>
      </c>
      <c r="C3390" s="21" t="s">
        <v>2417</v>
      </c>
      <c r="D3390" s="42" t="s">
        <v>2414</v>
      </c>
      <c r="E3390" s="29">
        <v>2.8</v>
      </c>
    </row>
    <row r="3391" spans="1:5" s="23" customFormat="1" ht="12.75">
      <c r="A3391" s="34" t="s">
        <v>2228</v>
      </c>
      <c r="B3391" s="20">
        <v>33490</v>
      </c>
      <c r="C3391" s="21" t="s">
        <v>2418</v>
      </c>
      <c r="D3391" s="20" t="s">
        <v>2414</v>
      </c>
      <c r="E3391" s="29">
        <v>17.5</v>
      </c>
    </row>
    <row r="3392" spans="1:5" s="26" customFormat="1" ht="12.75">
      <c r="A3392" s="36"/>
      <c r="B3392" s="75" t="s">
        <v>2419</v>
      </c>
      <c r="C3392" s="76"/>
      <c r="D3392" s="77"/>
      <c r="E3392" s="27">
        <f>SUM(E3387:E3391)</f>
        <v>53.55</v>
      </c>
    </row>
    <row r="3393" spans="1:5" s="23" customFormat="1" ht="12.75">
      <c r="A3393" s="34" t="s">
        <v>2228</v>
      </c>
      <c r="B3393" s="20">
        <v>34750</v>
      </c>
      <c r="C3393" s="21" t="s">
        <v>2420</v>
      </c>
      <c r="D3393" s="20" t="s">
        <v>2421</v>
      </c>
      <c r="E3393" s="29">
        <v>15.25</v>
      </c>
    </row>
    <row r="3394" spans="1:5" s="26" customFormat="1" ht="12.75">
      <c r="A3394" s="36"/>
      <c r="B3394" s="75" t="s">
        <v>2422</v>
      </c>
      <c r="C3394" s="76"/>
      <c r="D3394" s="77"/>
      <c r="E3394" s="27">
        <f>SUM(E3393)</f>
        <v>15.25</v>
      </c>
    </row>
    <row r="3395" spans="1:5" s="23" customFormat="1" ht="12.75">
      <c r="A3395" s="34" t="s">
        <v>2228</v>
      </c>
      <c r="B3395" s="20">
        <v>34620</v>
      </c>
      <c r="C3395" s="45" t="s">
        <v>2423</v>
      </c>
      <c r="D3395" s="20" t="s">
        <v>2424</v>
      </c>
      <c r="E3395" s="29">
        <v>3.9</v>
      </c>
    </row>
    <row r="3396" spans="1:5" s="23" customFormat="1" ht="12.75">
      <c r="A3396" s="34" t="s">
        <v>2228</v>
      </c>
      <c r="B3396" s="20">
        <v>34585</v>
      </c>
      <c r="C3396" s="45" t="s">
        <v>2425</v>
      </c>
      <c r="D3396" s="20" t="s">
        <v>2424</v>
      </c>
      <c r="E3396" s="29">
        <v>15.6</v>
      </c>
    </row>
    <row r="3397" spans="1:5" s="23" customFormat="1" ht="25.5">
      <c r="A3397" s="34" t="s">
        <v>2228</v>
      </c>
      <c r="B3397" s="20">
        <v>34580</v>
      </c>
      <c r="C3397" s="21" t="s">
        <v>2426</v>
      </c>
      <c r="D3397" s="20" t="s">
        <v>2424</v>
      </c>
      <c r="E3397" s="29">
        <v>16.5</v>
      </c>
    </row>
    <row r="3398" spans="1:5" s="26" customFormat="1" ht="12.75">
      <c r="A3398" s="36"/>
      <c r="B3398" s="75" t="s">
        <v>2427</v>
      </c>
      <c r="C3398" s="76"/>
      <c r="D3398" s="77"/>
      <c r="E3398" s="27">
        <f>SUM(E3395:E3397)</f>
        <v>36</v>
      </c>
    </row>
    <row r="3399" spans="1:5" s="23" customFormat="1" ht="12.75">
      <c r="A3399" s="34" t="s">
        <v>2228</v>
      </c>
      <c r="B3399" s="20">
        <v>34500</v>
      </c>
      <c r="C3399" s="21" t="s">
        <v>2428</v>
      </c>
      <c r="D3399" s="20" t="s">
        <v>2429</v>
      </c>
      <c r="E3399" s="29">
        <v>6.72</v>
      </c>
    </row>
    <row r="3400" spans="1:5" s="23" customFormat="1" ht="25.5">
      <c r="A3400" s="34" t="s">
        <v>2228</v>
      </c>
      <c r="B3400" s="20">
        <v>34520</v>
      </c>
      <c r="C3400" s="21" t="s">
        <v>2430</v>
      </c>
      <c r="D3400" s="20" t="s">
        <v>2429</v>
      </c>
      <c r="E3400" s="29">
        <v>14.9</v>
      </c>
    </row>
    <row r="3401" spans="1:5" s="26" customFormat="1" ht="12.75">
      <c r="A3401" s="36"/>
      <c r="B3401" s="75" t="s">
        <v>2431</v>
      </c>
      <c r="C3401" s="76"/>
      <c r="D3401" s="77"/>
      <c r="E3401" s="27">
        <f>SUM(E3399:E3400)</f>
        <v>21.62</v>
      </c>
    </row>
    <row r="3402" spans="1:5" s="23" customFormat="1" ht="25.5">
      <c r="A3402" s="34" t="s">
        <v>2228</v>
      </c>
      <c r="B3402" s="20">
        <v>30500</v>
      </c>
      <c r="C3402" s="21" t="s">
        <v>2432</v>
      </c>
      <c r="D3402" s="20" t="s">
        <v>2433</v>
      </c>
      <c r="E3402" s="29">
        <v>13</v>
      </c>
    </row>
    <row r="3403" spans="1:5" s="23" customFormat="1" ht="25.5">
      <c r="A3403" s="34" t="s">
        <v>2228</v>
      </c>
      <c r="B3403" s="20">
        <v>30395</v>
      </c>
      <c r="C3403" s="21" t="s">
        <v>2434</v>
      </c>
      <c r="D3403" s="20" t="s">
        <v>2433</v>
      </c>
      <c r="E3403" s="29">
        <v>27.68</v>
      </c>
    </row>
    <row r="3404" spans="1:5" s="26" customFormat="1" ht="12.75">
      <c r="A3404" s="36"/>
      <c r="B3404" s="75" t="s">
        <v>2435</v>
      </c>
      <c r="C3404" s="76"/>
      <c r="D3404" s="77"/>
      <c r="E3404" s="27">
        <f>SUM(E3402:E3403)</f>
        <v>40.68</v>
      </c>
    </row>
    <row r="3405" spans="1:5" s="23" customFormat="1" ht="12.75">
      <c r="A3405" s="34" t="s">
        <v>2228</v>
      </c>
      <c r="B3405" s="20">
        <v>31440</v>
      </c>
      <c r="C3405" s="21" t="s">
        <v>2436</v>
      </c>
      <c r="D3405" s="20" t="s">
        <v>2437</v>
      </c>
      <c r="E3405" s="29">
        <v>2.05</v>
      </c>
    </row>
    <row r="3406" spans="1:5" s="23" customFormat="1" ht="12.75">
      <c r="A3406" s="34" t="s">
        <v>2228</v>
      </c>
      <c r="B3406" s="20">
        <v>31470</v>
      </c>
      <c r="C3406" s="21" t="s">
        <v>2438</v>
      </c>
      <c r="D3406" s="20" t="s">
        <v>2437</v>
      </c>
      <c r="E3406" s="29">
        <v>4</v>
      </c>
    </row>
    <row r="3407" spans="1:5" s="23" customFormat="1" ht="12.75">
      <c r="A3407" s="34" t="s">
        <v>2228</v>
      </c>
      <c r="B3407" s="20">
        <v>31475</v>
      </c>
      <c r="C3407" s="21" t="s">
        <v>2439</v>
      </c>
      <c r="D3407" s="20" t="s">
        <v>2437</v>
      </c>
      <c r="E3407" s="29">
        <v>11.35</v>
      </c>
    </row>
    <row r="3408" spans="1:5" s="23" customFormat="1" ht="12.75">
      <c r="A3408" s="34" t="s">
        <v>2228</v>
      </c>
      <c r="B3408" s="20">
        <v>31485</v>
      </c>
      <c r="C3408" s="21" t="s">
        <v>2440</v>
      </c>
      <c r="D3408" s="20" t="s">
        <v>2437</v>
      </c>
      <c r="E3408" s="29">
        <v>5.85</v>
      </c>
    </row>
    <row r="3409" spans="1:5" s="23" customFormat="1" ht="12.75">
      <c r="A3409" s="34" t="s">
        <v>2228</v>
      </c>
      <c r="B3409" s="20">
        <v>31490</v>
      </c>
      <c r="C3409" s="21" t="s">
        <v>2441</v>
      </c>
      <c r="D3409" s="20" t="s">
        <v>2437</v>
      </c>
      <c r="E3409" s="29">
        <v>2.45</v>
      </c>
    </row>
    <row r="3410" spans="1:5" s="23" customFormat="1" ht="12.75">
      <c r="A3410" s="34" t="s">
        <v>2228</v>
      </c>
      <c r="B3410" s="20">
        <v>31500</v>
      </c>
      <c r="C3410" s="21" t="s">
        <v>2442</v>
      </c>
      <c r="D3410" s="20" t="s">
        <v>2437</v>
      </c>
      <c r="E3410" s="29">
        <v>2.8</v>
      </c>
    </row>
    <row r="3411" spans="1:5" s="23" customFormat="1" ht="12.75">
      <c r="A3411" s="34" t="s">
        <v>2228</v>
      </c>
      <c r="B3411" s="20">
        <v>31505</v>
      </c>
      <c r="C3411" s="45" t="s">
        <v>2443</v>
      </c>
      <c r="D3411" s="20" t="s">
        <v>2437</v>
      </c>
      <c r="E3411" s="29">
        <v>6.8</v>
      </c>
    </row>
    <row r="3412" spans="1:5" s="23" customFormat="1" ht="12.75">
      <c r="A3412" s="34" t="s">
        <v>2228</v>
      </c>
      <c r="B3412" s="20">
        <v>31510</v>
      </c>
      <c r="C3412" s="21" t="s">
        <v>2444</v>
      </c>
      <c r="D3412" s="20" t="s">
        <v>2437</v>
      </c>
      <c r="E3412" s="29">
        <v>5.1</v>
      </c>
    </row>
    <row r="3413" spans="1:5" s="26" customFormat="1" ht="12.75">
      <c r="A3413" s="36"/>
      <c r="B3413" s="75" t="s">
        <v>2445</v>
      </c>
      <c r="C3413" s="76"/>
      <c r="D3413" s="77"/>
      <c r="E3413" s="27">
        <f>SUM(E3405:E3412)</f>
        <v>40.4</v>
      </c>
    </row>
    <row r="3414" spans="1:5" s="23" customFormat="1" ht="12.75">
      <c r="A3414" s="34" t="s">
        <v>2228</v>
      </c>
      <c r="B3414" s="20">
        <v>30100</v>
      </c>
      <c r="C3414" s="21" t="s">
        <v>2446</v>
      </c>
      <c r="D3414" s="20" t="s">
        <v>2447</v>
      </c>
      <c r="E3414" s="29">
        <v>11.2</v>
      </c>
    </row>
    <row r="3415" spans="1:5" s="26" customFormat="1" ht="12.75">
      <c r="A3415" s="36"/>
      <c r="B3415" s="75" t="s">
        <v>2448</v>
      </c>
      <c r="C3415" s="76"/>
      <c r="D3415" s="77"/>
      <c r="E3415" s="27">
        <f>SUM(E3414)</f>
        <v>11.2</v>
      </c>
    </row>
    <row r="3416" spans="1:5" s="23" customFormat="1" ht="12.75">
      <c r="A3416" s="34" t="s">
        <v>2228</v>
      </c>
      <c r="B3416" s="20">
        <v>31700</v>
      </c>
      <c r="C3416" s="46" t="s">
        <v>2449</v>
      </c>
      <c r="D3416" s="20" t="s">
        <v>2450</v>
      </c>
      <c r="E3416" s="29">
        <v>7.5</v>
      </c>
    </row>
    <row r="3417" spans="1:5" s="26" customFormat="1" ht="12.75">
      <c r="A3417" s="36"/>
      <c r="B3417" s="75" t="s">
        <v>2451</v>
      </c>
      <c r="C3417" s="76"/>
      <c r="D3417" s="77"/>
      <c r="E3417" s="27">
        <f>SUM(E3416)</f>
        <v>7.5</v>
      </c>
    </row>
    <row r="3418" spans="1:5" s="23" customFormat="1" ht="12.75">
      <c r="A3418" s="34" t="s">
        <v>2228</v>
      </c>
      <c r="B3418" s="20">
        <v>30250</v>
      </c>
      <c r="C3418" s="21" t="s">
        <v>2452</v>
      </c>
      <c r="D3418" s="20" t="s">
        <v>2453</v>
      </c>
      <c r="E3418" s="29">
        <v>3.2</v>
      </c>
    </row>
    <row r="3419" spans="1:5" s="26" customFormat="1" ht="12.75">
      <c r="A3419" s="36"/>
      <c r="B3419" s="75" t="s">
        <v>2454</v>
      </c>
      <c r="C3419" s="76"/>
      <c r="D3419" s="77"/>
      <c r="E3419" s="27">
        <f>SUM(E3418)</f>
        <v>3.2</v>
      </c>
    </row>
    <row r="3420" spans="1:5" s="23" customFormat="1" ht="12.75">
      <c r="A3420" s="34" t="s">
        <v>2228</v>
      </c>
      <c r="B3420" s="20">
        <v>32260</v>
      </c>
      <c r="C3420" s="21" t="s">
        <v>2455</v>
      </c>
      <c r="D3420" s="20" t="s">
        <v>2456</v>
      </c>
      <c r="E3420" s="29">
        <v>9</v>
      </c>
    </row>
    <row r="3421" spans="1:5" s="23" customFormat="1" ht="25.5">
      <c r="A3421" s="34" t="s">
        <v>2228</v>
      </c>
      <c r="B3421" s="20">
        <v>32300</v>
      </c>
      <c r="C3421" s="21" t="s">
        <v>2457</v>
      </c>
      <c r="D3421" s="20" t="s">
        <v>2456</v>
      </c>
      <c r="E3421" s="29">
        <v>12.5</v>
      </c>
    </row>
    <row r="3422" spans="1:5" s="26" customFormat="1" ht="12.75">
      <c r="A3422" s="36"/>
      <c r="B3422" s="75" t="s">
        <v>2458</v>
      </c>
      <c r="C3422" s="76"/>
      <c r="D3422" s="77"/>
      <c r="E3422" s="27">
        <f>SUM(E3420:E3421)</f>
        <v>21.5</v>
      </c>
    </row>
    <row r="3423" spans="1:5" s="23" customFormat="1" ht="12.75">
      <c r="A3423" s="34" t="s">
        <v>2228</v>
      </c>
      <c r="B3423" s="20">
        <v>31655</v>
      </c>
      <c r="C3423" s="45" t="s">
        <v>2459</v>
      </c>
      <c r="D3423" s="20" t="s">
        <v>2460</v>
      </c>
      <c r="E3423" s="29">
        <v>4.2</v>
      </c>
    </row>
    <row r="3424" spans="1:5" s="23" customFormat="1" ht="25.5">
      <c r="A3424" s="34" t="s">
        <v>2228</v>
      </c>
      <c r="B3424" s="20">
        <v>31650</v>
      </c>
      <c r="C3424" s="46" t="s">
        <v>2461</v>
      </c>
      <c r="D3424" s="42" t="s">
        <v>2462</v>
      </c>
      <c r="E3424" s="29">
        <v>10.5</v>
      </c>
    </row>
    <row r="3425" spans="1:5" s="26" customFormat="1" ht="12.75">
      <c r="A3425" s="36"/>
      <c r="B3425" s="75" t="s">
        <v>2463</v>
      </c>
      <c r="C3425" s="76"/>
      <c r="D3425" s="77"/>
      <c r="E3425" s="27">
        <f>SUM(E3423:E3424)</f>
        <v>14.7</v>
      </c>
    </row>
    <row r="3426" spans="1:5" s="23" customFormat="1" ht="25.5">
      <c r="A3426" s="34" t="s">
        <v>2228</v>
      </c>
      <c r="B3426" s="20">
        <v>31320</v>
      </c>
      <c r="C3426" s="21" t="s">
        <v>2464</v>
      </c>
      <c r="D3426" s="20" t="s">
        <v>2465</v>
      </c>
      <c r="E3426" s="29">
        <v>5</v>
      </c>
    </row>
    <row r="3427" spans="1:5" s="23" customFormat="1" ht="25.5">
      <c r="A3427" s="34" t="s">
        <v>2228</v>
      </c>
      <c r="B3427" s="20">
        <v>31340</v>
      </c>
      <c r="C3427" s="21" t="s">
        <v>2466</v>
      </c>
      <c r="D3427" s="20" t="s">
        <v>2465</v>
      </c>
      <c r="E3427" s="29">
        <v>6.2</v>
      </c>
    </row>
    <row r="3428" spans="1:5" s="26" customFormat="1" ht="12.75">
      <c r="A3428" s="36"/>
      <c r="B3428" s="75" t="s">
        <v>2467</v>
      </c>
      <c r="C3428" s="76"/>
      <c r="D3428" s="77"/>
      <c r="E3428" s="27">
        <f>SUM(E3426:E3427)</f>
        <v>11.2</v>
      </c>
    </row>
    <row r="3429" spans="1:5" s="23" customFormat="1" ht="12.75">
      <c r="A3429" s="34" t="s">
        <v>2228</v>
      </c>
      <c r="B3429" s="20">
        <v>32580</v>
      </c>
      <c r="C3429" s="21" t="s">
        <v>2468</v>
      </c>
      <c r="D3429" s="20" t="s">
        <v>764</v>
      </c>
      <c r="E3429" s="29">
        <v>7</v>
      </c>
    </row>
    <row r="3430" spans="1:5" s="26" customFormat="1" ht="12.75">
      <c r="A3430" s="36"/>
      <c r="B3430" s="75" t="s">
        <v>765</v>
      </c>
      <c r="C3430" s="76"/>
      <c r="D3430" s="77"/>
      <c r="E3430" s="27">
        <f>SUM(E3429)</f>
        <v>7</v>
      </c>
    </row>
    <row r="3431" spans="1:5" s="23" customFormat="1" ht="12.75">
      <c r="A3431" s="34" t="s">
        <v>2228</v>
      </c>
      <c r="B3431" s="20">
        <v>34200</v>
      </c>
      <c r="C3431" s="45" t="s">
        <v>2469</v>
      </c>
      <c r="D3431" s="20" t="s">
        <v>2470</v>
      </c>
      <c r="E3431" s="29">
        <v>2</v>
      </c>
    </row>
    <row r="3432" spans="1:5" s="26" customFormat="1" ht="12.75">
      <c r="A3432" s="36"/>
      <c r="B3432" s="75" t="s">
        <v>2471</v>
      </c>
      <c r="C3432" s="76"/>
      <c r="D3432" s="77"/>
      <c r="E3432" s="27">
        <f>+E3431</f>
        <v>2</v>
      </c>
    </row>
    <row r="3433" spans="1:5" s="23" customFormat="1" ht="12.75">
      <c r="A3433" s="34" t="s">
        <v>2228</v>
      </c>
      <c r="B3433" s="20">
        <v>34380</v>
      </c>
      <c r="C3433" s="21" t="s">
        <v>2472</v>
      </c>
      <c r="D3433" s="20" t="s">
        <v>2473</v>
      </c>
      <c r="E3433" s="29">
        <v>6.5</v>
      </c>
    </row>
    <row r="3434" spans="1:5" s="23" customFormat="1" ht="25.5">
      <c r="A3434" s="34" t="s">
        <v>2228</v>
      </c>
      <c r="B3434" s="20">
        <v>34300</v>
      </c>
      <c r="C3434" s="21" t="s">
        <v>2474</v>
      </c>
      <c r="D3434" s="20" t="s">
        <v>2473</v>
      </c>
      <c r="E3434" s="29">
        <v>9.5</v>
      </c>
    </row>
    <row r="3435" spans="1:5" s="26" customFormat="1" ht="12.75">
      <c r="A3435" s="36"/>
      <c r="B3435" s="75" t="s">
        <v>2475</v>
      </c>
      <c r="C3435" s="76"/>
      <c r="D3435" s="77"/>
      <c r="E3435" s="27">
        <f>+E3434+E3433</f>
        <v>16</v>
      </c>
    </row>
    <row r="3436" spans="2:5" s="18" customFormat="1" ht="12.75">
      <c r="B3436" s="78" t="s">
        <v>2476</v>
      </c>
      <c r="C3436" s="79"/>
      <c r="D3436" s="80"/>
      <c r="E3436" s="27">
        <f>SUM(E3355+E3357+E3360+E3363+E3365+E3368+E3370+E3373+E3376+E3378+E3381+E3384+E3386+E3392+E3394+E3398+E3401+E3404+E3413+E3415+E3417+E3419+E3422+E3425+E3428+E3430+E3432+E3435)</f>
        <v>542.65</v>
      </c>
    </row>
    <row r="3437" spans="1:5" s="23" customFormat="1" ht="12.75">
      <c r="A3437" s="34" t="s">
        <v>2477</v>
      </c>
      <c r="B3437" s="20">
        <v>28594</v>
      </c>
      <c r="C3437" s="45" t="s">
        <v>2478</v>
      </c>
      <c r="D3437" s="20" t="s">
        <v>2479</v>
      </c>
      <c r="E3437" s="29">
        <v>5</v>
      </c>
    </row>
    <row r="3438" spans="1:5" s="26" customFormat="1" ht="12.75">
      <c r="A3438" s="36"/>
      <c r="B3438" s="75" t="s">
        <v>2480</v>
      </c>
      <c r="C3438" s="76"/>
      <c r="D3438" s="77"/>
      <c r="E3438" s="27">
        <f>+E3437</f>
        <v>5</v>
      </c>
    </row>
    <row r="3439" spans="1:5" s="23" customFormat="1" ht="25.5">
      <c r="A3439" s="34" t="s">
        <v>2477</v>
      </c>
      <c r="B3439" s="20">
        <v>29901</v>
      </c>
      <c r="C3439" s="45" t="s">
        <v>2481</v>
      </c>
      <c r="D3439" s="20" t="s">
        <v>2482</v>
      </c>
      <c r="E3439" s="29">
        <v>16.1</v>
      </c>
    </row>
    <row r="3440" spans="1:5" s="18" customFormat="1" ht="12.75">
      <c r="A3440" s="32"/>
      <c r="B3440" s="75" t="s">
        <v>2483</v>
      </c>
      <c r="C3440" s="76"/>
      <c r="D3440" s="77"/>
      <c r="E3440" s="27">
        <f>+E3439</f>
        <v>16.1</v>
      </c>
    </row>
    <row r="3441" spans="1:5" s="23" customFormat="1" ht="12.75">
      <c r="A3441" s="34" t="s">
        <v>2477</v>
      </c>
      <c r="B3441" s="20">
        <v>29681</v>
      </c>
      <c r="C3441" s="21" t="s">
        <v>2484</v>
      </c>
      <c r="D3441" s="20" t="s">
        <v>3242</v>
      </c>
      <c r="E3441" s="29">
        <v>10.2</v>
      </c>
    </row>
    <row r="3442" spans="1:5" s="26" customFormat="1" ht="12.75">
      <c r="A3442" s="36"/>
      <c r="B3442" s="75" t="s">
        <v>3244</v>
      </c>
      <c r="C3442" s="76"/>
      <c r="D3442" s="77"/>
      <c r="E3442" s="27">
        <f>SUM(E3441)</f>
        <v>10.2</v>
      </c>
    </row>
    <row r="3443" spans="1:5" s="23" customFormat="1" ht="25.5">
      <c r="A3443" s="34" t="s">
        <v>2477</v>
      </c>
      <c r="B3443" s="20">
        <v>27035</v>
      </c>
      <c r="C3443" s="21" t="s">
        <v>2485</v>
      </c>
      <c r="D3443" s="20" t="s">
        <v>2486</v>
      </c>
      <c r="E3443" s="29">
        <v>8</v>
      </c>
    </row>
    <row r="3444" spans="1:5" s="26" customFormat="1" ht="12.75">
      <c r="A3444" s="36"/>
      <c r="B3444" s="75" t="s">
        <v>2487</v>
      </c>
      <c r="C3444" s="76"/>
      <c r="D3444" s="77"/>
      <c r="E3444" s="27">
        <f>SUM(E3443)</f>
        <v>8</v>
      </c>
    </row>
    <row r="3445" spans="1:5" s="23" customFormat="1" ht="12.75">
      <c r="A3445" s="34" t="s">
        <v>2477</v>
      </c>
      <c r="B3445" s="20">
        <v>28065</v>
      </c>
      <c r="C3445" s="21" t="s">
        <v>2488</v>
      </c>
      <c r="D3445" s="20" t="s">
        <v>2489</v>
      </c>
      <c r="E3445" s="29">
        <v>8.2</v>
      </c>
    </row>
    <row r="3446" spans="1:5" s="26" customFormat="1" ht="12.75">
      <c r="A3446" s="36"/>
      <c r="B3446" s="75" t="s">
        <v>2490</v>
      </c>
      <c r="C3446" s="76"/>
      <c r="D3446" s="77"/>
      <c r="E3446" s="27">
        <f>SUM(E3445)</f>
        <v>8.2</v>
      </c>
    </row>
    <row r="3447" spans="1:5" s="23" customFormat="1" ht="25.5">
      <c r="A3447" s="34" t="s">
        <v>2477</v>
      </c>
      <c r="B3447" s="20">
        <v>27213</v>
      </c>
      <c r="C3447" s="21" t="s">
        <v>2491</v>
      </c>
      <c r="D3447" s="20" t="s">
        <v>2492</v>
      </c>
      <c r="E3447" s="29">
        <v>15</v>
      </c>
    </row>
    <row r="3448" spans="1:5" s="23" customFormat="1" ht="12.75">
      <c r="A3448" s="34" t="s">
        <v>2477</v>
      </c>
      <c r="B3448" s="20">
        <v>27215</v>
      </c>
      <c r="C3448" s="21" t="s">
        <v>2493</v>
      </c>
      <c r="D3448" s="20" t="s">
        <v>2492</v>
      </c>
      <c r="E3448" s="29">
        <v>1.6</v>
      </c>
    </row>
    <row r="3449" spans="1:5" s="23" customFormat="1" ht="12.75">
      <c r="A3449" s="34" t="s">
        <v>2477</v>
      </c>
      <c r="B3449" s="20">
        <v>27221</v>
      </c>
      <c r="C3449" s="21" t="s">
        <v>2494</v>
      </c>
      <c r="D3449" s="20" t="s">
        <v>2492</v>
      </c>
      <c r="E3449" s="29">
        <v>3.35</v>
      </c>
    </row>
    <row r="3450" spans="1:5" s="23" customFormat="1" ht="12.75">
      <c r="A3450" s="34" t="s">
        <v>2477</v>
      </c>
      <c r="B3450" s="20">
        <v>27231</v>
      </c>
      <c r="C3450" s="21" t="s">
        <v>2495</v>
      </c>
      <c r="D3450" s="20" t="s">
        <v>2492</v>
      </c>
      <c r="E3450" s="29">
        <v>5.9</v>
      </c>
    </row>
    <row r="3451" spans="1:5" s="23" customFormat="1" ht="12.75">
      <c r="A3451" s="34" t="s">
        <v>2477</v>
      </c>
      <c r="B3451" s="20">
        <v>27241</v>
      </c>
      <c r="C3451" s="21" t="s">
        <v>4061</v>
      </c>
      <c r="D3451" s="20" t="s">
        <v>4062</v>
      </c>
      <c r="E3451" s="29">
        <v>7.5</v>
      </c>
    </row>
    <row r="3452" spans="1:5" s="26" customFormat="1" ht="12.75">
      <c r="A3452" s="36"/>
      <c r="B3452" s="75" t="s">
        <v>4063</v>
      </c>
      <c r="C3452" s="76"/>
      <c r="D3452" s="77"/>
      <c r="E3452" s="27">
        <f>SUM(E3447:E3451)</f>
        <v>33.35</v>
      </c>
    </row>
    <row r="3453" spans="1:5" s="23" customFormat="1" ht="12.75">
      <c r="A3453" s="34" t="s">
        <v>2477</v>
      </c>
      <c r="B3453" s="20">
        <v>28224</v>
      </c>
      <c r="C3453" s="21" t="s">
        <v>4064</v>
      </c>
      <c r="D3453" s="20" t="s">
        <v>4065</v>
      </c>
      <c r="E3453" s="29">
        <v>4.7</v>
      </c>
    </row>
    <row r="3454" spans="1:5" s="23" customFormat="1" ht="12.75">
      <c r="A3454" s="34" t="s">
        <v>2477</v>
      </c>
      <c r="B3454" s="20">
        <v>28226</v>
      </c>
      <c r="C3454" s="45" t="s">
        <v>4066</v>
      </c>
      <c r="D3454" s="20" t="s">
        <v>4065</v>
      </c>
      <c r="E3454" s="29">
        <v>7.3</v>
      </c>
    </row>
    <row r="3455" spans="1:5" s="26" customFormat="1" ht="12.75">
      <c r="A3455" s="36"/>
      <c r="B3455" s="75" t="s">
        <v>4067</v>
      </c>
      <c r="C3455" s="76"/>
      <c r="D3455" s="77"/>
      <c r="E3455" s="27">
        <f>SUM(E3453:E3454)</f>
        <v>12</v>
      </c>
    </row>
    <row r="3456" spans="1:5" s="23" customFormat="1" ht="12.75">
      <c r="A3456" s="34" t="s">
        <v>2477</v>
      </c>
      <c r="B3456" s="20">
        <v>27330</v>
      </c>
      <c r="C3456" s="21" t="s">
        <v>4068</v>
      </c>
      <c r="D3456" s="20" t="s">
        <v>4069</v>
      </c>
      <c r="E3456" s="29">
        <v>7.3</v>
      </c>
    </row>
    <row r="3457" spans="1:5" s="26" customFormat="1" ht="12.75">
      <c r="A3457" s="36"/>
      <c r="B3457" s="75" t="s">
        <v>4070</v>
      </c>
      <c r="C3457" s="76"/>
      <c r="D3457" s="77"/>
      <c r="E3457" s="27">
        <f>SUM(E3456)</f>
        <v>7.3</v>
      </c>
    </row>
    <row r="3458" spans="1:5" s="23" customFormat="1" ht="12.75">
      <c r="A3458" s="34" t="s">
        <v>2477</v>
      </c>
      <c r="B3458" s="20">
        <v>29811</v>
      </c>
      <c r="C3458" s="45" t="s">
        <v>4071</v>
      </c>
      <c r="D3458" s="20" t="s">
        <v>4072</v>
      </c>
      <c r="E3458" s="29">
        <v>10.05</v>
      </c>
    </row>
    <row r="3459" spans="1:5" s="26" customFormat="1" ht="12.75">
      <c r="A3459" s="36"/>
      <c r="B3459" s="75" t="s">
        <v>4073</v>
      </c>
      <c r="C3459" s="76"/>
      <c r="D3459" s="77"/>
      <c r="E3459" s="27">
        <f>SUM(E3458)</f>
        <v>10.05</v>
      </c>
    </row>
    <row r="3460" spans="1:5" s="23" customFormat="1" ht="12.75">
      <c r="A3460" s="34" t="s">
        <v>2477</v>
      </c>
      <c r="B3460" s="20">
        <v>27519</v>
      </c>
      <c r="C3460" s="21" t="s">
        <v>4074</v>
      </c>
      <c r="D3460" s="20" t="s">
        <v>4075</v>
      </c>
      <c r="E3460" s="29">
        <v>5.7</v>
      </c>
    </row>
    <row r="3461" spans="1:5" s="23" customFormat="1" ht="12.75">
      <c r="A3461" s="34" t="s">
        <v>2477</v>
      </c>
      <c r="B3461" s="20">
        <v>27521</v>
      </c>
      <c r="C3461" s="45" t="s">
        <v>4076</v>
      </c>
      <c r="D3461" s="20" t="s">
        <v>4075</v>
      </c>
      <c r="E3461" s="29">
        <v>18.6</v>
      </c>
    </row>
    <row r="3462" spans="1:5" s="23" customFormat="1" ht="12.75">
      <c r="A3462" s="34" t="s">
        <v>2477</v>
      </c>
      <c r="B3462" s="20">
        <v>27523</v>
      </c>
      <c r="C3462" s="45" t="s">
        <v>4077</v>
      </c>
      <c r="D3462" s="20" t="s">
        <v>4075</v>
      </c>
      <c r="E3462" s="29">
        <v>6.3</v>
      </c>
    </row>
    <row r="3463" spans="1:5" s="23" customFormat="1" ht="12.75">
      <c r="A3463" s="34" t="s">
        <v>2477</v>
      </c>
      <c r="B3463" s="20">
        <v>27531</v>
      </c>
      <c r="C3463" s="21" t="s">
        <v>4078</v>
      </c>
      <c r="D3463" s="20" t="s">
        <v>4075</v>
      </c>
      <c r="E3463" s="29">
        <v>8</v>
      </c>
    </row>
    <row r="3464" spans="1:5" s="23" customFormat="1" ht="12.75">
      <c r="A3464" s="34" t="s">
        <v>2477</v>
      </c>
      <c r="B3464" s="20">
        <v>27555</v>
      </c>
      <c r="C3464" s="21" t="s">
        <v>4079</v>
      </c>
      <c r="D3464" s="20" t="s">
        <v>4075</v>
      </c>
      <c r="E3464" s="29">
        <v>5.1</v>
      </c>
    </row>
    <row r="3465" spans="1:5" s="26" customFormat="1" ht="12.75">
      <c r="A3465" s="36"/>
      <c r="B3465" s="75" t="s">
        <v>4080</v>
      </c>
      <c r="C3465" s="76"/>
      <c r="D3465" s="77"/>
      <c r="E3465" s="27">
        <f>SUM(E3460:E3464)</f>
        <v>43.7</v>
      </c>
    </row>
    <row r="3466" spans="1:5" s="23" customFormat="1" ht="12.75">
      <c r="A3466" s="34" t="s">
        <v>2477</v>
      </c>
      <c r="B3466" s="20">
        <v>29751</v>
      </c>
      <c r="C3466" s="21" t="s">
        <v>4081</v>
      </c>
      <c r="D3466" s="20" t="s">
        <v>4082</v>
      </c>
      <c r="E3466" s="29">
        <v>9.4</v>
      </c>
    </row>
    <row r="3467" spans="1:5" s="23" customFormat="1" ht="12.75">
      <c r="A3467" s="34" t="s">
        <v>2477</v>
      </c>
      <c r="B3467" s="20">
        <v>29761</v>
      </c>
      <c r="C3467" s="21" t="s">
        <v>4083</v>
      </c>
      <c r="D3467" s="20" t="s">
        <v>4082</v>
      </c>
      <c r="E3467" s="29">
        <v>16.05</v>
      </c>
    </row>
    <row r="3468" spans="1:5" s="23" customFormat="1" ht="12.75">
      <c r="A3468" s="34" t="s">
        <v>2477</v>
      </c>
      <c r="B3468" s="20">
        <v>29762</v>
      </c>
      <c r="C3468" s="45" t="s">
        <v>4084</v>
      </c>
      <c r="D3468" s="20" t="s">
        <v>4082</v>
      </c>
      <c r="E3468" s="29">
        <v>9.9</v>
      </c>
    </row>
    <row r="3469" spans="1:5" s="26" customFormat="1" ht="12.75">
      <c r="A3469" s="36"/>
      <c r="B3469" s="75" t="s">
        <v>4085</v>
      </c>
      <c r="C3469" s="76"/>
      <c r="D3469" s="77"/>
      <c r="E3469" s="27">
        <f>SUM(E3466:E3468)</f>
        <v>35.35</v>
      </c>
    </row>
    <row r="3470" spans="1:5" s="23" customFormat="1" ht="25.5">
      <c r="A3470" s="34" t="s">
        <v>2477</v>
      </c>
      <c r="B3470" s="20">
        <v>27852</v>
      </c>
      <c r="C3470" s="21" t="s">
        <v>4086</v>
      </c>
      <c r="D3470" s="20" t="s">
        <v>4087</v>
      </c>
      <c r="E3470" s="29">
        <v>12.7</v>
      </c>
    </row>
    <row r="3471" spans="1:5" s="23" customFormat="1" ht="12.75">
      <c r="A3471" s="34" t="s">
        <v>2477</v>
      </c>
      <c r="B3471" s="20">
        <v>27841</v>
      </c>
      <c r="C3471" s="21" t="s">
        <v>4088</v>
      </c>
      <c r="D3471" s="20" t="s">
        <v>4087</v>
      </c>
      <c r="E3471" s="29">
        <v>3.2</v>
      </c>
    </row>
    <row r="3472" spans="1:5" s="23" customFormat="1" ht="12.75">
      <c r="A3472" s="34" t="s">
        <v>2477</v>
      </c>
      <c r="B3472" s="20">
        <v>27875</v>
      </c>
      <c r="C3472" s="21" t="s">
        <v>4089</v>
      </c>
      <c r="D3472" s="20" t="s">
        <v>4087</v>
      </c>
      <c r="E3472" s="29">
        <v>25.4</v>
      </c>
    </row>
    <row r="3473" spans="1:5" s="23" customFormat="1" ht="25.5">
      <c r="A3473" s="34" t="s">
        <v>2477</v>
      </c>
      <c r="B3473" s="20">
        <v>27900</v>
      </c>
      <c r="C3473" s="45" t="s">
        <v>4090</v>
      </c>
      <c r="D3473" s="20" t="s">
        <v>4091</v>
      </c>
      <c r="E3473" s="29">
        <v>17</v>
      </c>
    </row>
    <row r="3474" spans="1:5" s="26" customFormat="1" ht="12.75">
      <c r="A3474" s="36"/>
      <c r="B3474" s="75" t="s">
        <v>4092</v>
      </c>
      <c r="C3474" s="76"/>
      <c r="D3474" s="77"/>
      <c r="E3474" s="27">
        <f>SUM(E3470:E3473)</f>
        <v>58.3</v>
      </c>
    </row>
    <row r="3475" spans="1:5" s="23" customFormat="1" ht="12.75">
      <c r="A3475" s="34" t="s">
        <v>2477</v>
      </c>
      <c r="B3475" s="20">
        <v>29100</v>
      </c>
      <c r="C3475" s="21" t="s">
        <v>4093</v>
      </c>
      <c r="D3475" s="20" t="s">
        <v>4094</v>
      </c>
      <c r="E3475" s="29">
        <v>5.1</v>
      </c>
    </row>
    <row r="3476" spans="1:5" s="26" customFormat="1" ht="12.75">
      <c r="A3476" s="36"/>
      <c r="B3476" s="75" t="s">
        <v>4095</v>
      </c>
      <c r="C3476" s="76"/>
      <c r="D3476" s="77"/>
      <c r="E3476" s="27">
        <f>SUM(E3475)</f>
        <v>5.1</v>
      </c>
    </row>
    <row r="3477" spans="1:5" s="23" customFormat="1" ht="12.75">
      <c r="A3477" s="34" t="s">
        <v>2477</v>
      </c>
      <c r="B3477" s="20">
        <v>27143</v>
      </c>
      <c r="C3477" s="21" t="s">
        <v>4096</v>
      </c>
      <c r="D3477" s="20" t="s">
        <v>4097</v>
      </c>
      <c r="E3477" s="29">
        <v>10.7</v>
      </c>
    </row>
    <row r="3478" spans="1:5" s="23" customFormat="1" ht="25.5">
      <c r="A3478" s="34" t="s">
        <v>2477</v>
      </c>
      <c r="B3478" s="20">
        <v>27200</v>
      </c>
      <c r="C3478" s="24" t="s">
        <v>4098</v>
      </c>
      <c r="D3478" s="20" t="s">
        <v>4097</v>
      </c>
      <c r="E3478" s="29">
        <v>44</v>
      </c>
    </row>
    <row r="3479" spans="1:5" s="26" customFormat="1" ht="12.75">
      <c r="A3479" s="36"/>
      <c r="B3479" s="75" t="s">
        <v>4099</v>
      </c>
      <c r="C3479" s="76"/>
      <c r="D3479" s="77"/>
      <c r="E3479" s="27">
        <f>SUM(E3477:E3478)</f>
        <v>54.7</v>
      </c>
    </row>
    <row r="3480" spans="1:5" s="23" customFormat="1" ht="12.75">
      <c r="A3480" s="34" t="s">
        <v>2477</v>
      </c>
      <c r="B3480" s="20">
        <v>27081</v>
      </c>
      <c r="C3480" s="21" t="s">
        <v>4100</v>
      </c>
      <c r="D3480" s="20" t="s">
        <v>4101</v>
      </c>
      <c r="E3480" s="29">
        <v>18.4</v>
      </c>
    </row>
    <row r="3481" spans="1:5" s="26" customFormat="1" ht="12.75">
      <c r="A3481" s="36"/>
      <c r="B3481" s="75" t="s">
        <v>4102</v>
      </c>
      <c r="C3481" s="76"/>
      <c r="D3481" s="77"/>
      <c r="E3481" s="27">
        <f>SUM(E3480)</f>
        <v>18.4</v>
      </c>
    </row>
    <row r="3482" spans="1:5" s="23" customFormat="1" ht="12.75">
      <c r="A3482" s="34" t="s">
        <v>2477</v>
      </c>
      <c r="B3482" s="20">
        <v>27608</v>
      </c>
      <c r="C3482" s="46" t="s">
        <v>4103</v>
      </c>
      <c r="D3482" s="20" t="s">
        <v>4104</v>
      </c>
      <c r="E3482" s="29">
        <v>14.75</v>
      </c>
    </row>
    <row r="3483" spans="1:5" s="23" customFormat="1" ht="12.75">
      <c r="A3483" s="34" t="s">
        <v>2477</v>
      </c>
      <c r="B3483" s="20">
        <v>27627</v>
      </c>
      <c r="C3483" s="21" t="s">
        <v>4105</v>
      </c>
      <c r="D3483" s="20" t="s">
        <v>4104</v>
      </c>
      <c r="E3483" s="29">
        <v>11.8</v>
      </c>
    </row>
    <row r="3484" spans="1:5" s="23" customFormat="1" ht="12.75">
      <c r="A3484" s="34" t="s">
        <v>2477</v>
      </c>
      <c r="B3484" s="20">
        <v>27618</v>
      </c>
      <c r="C3484" s="45" t="s">
        <v>4106</v>
      </c>
      <c r="D3484" s="20" t="s">
        <v>4104</v>
      </c>
      <c r="E3484" s="29">
        <v>3</v>
      </c>
    </row>
    <row r="3485" spans="1:5" s="26" customFormat="1" ht="12.75">
      <c r="A3485" s="36"/>
      <c r="B3485" s="75" t="s">
        <v>4107</v>
      </c>
      <c r="C3485" s="76"/>
      <c r="D3485" s="77"/>
      <c r="E3485" s="27">
        <f>SUM(E3482:E3484)</f>
        <v>29.55</v>
      </c>
    </row>
    <row r="3486" spans="1:5" s="23" customFormat="1" ht="12.75">
      <c r="A3486" s="34" t="s">
        <v>2477</v>
      </c>
      <c r="B3486" s="20">
        <v>29168</v>
      </c>
      <c r="C3486" s="21" t="s">
        <v>4108</v>
      </c>
      <c r="D3486" s="20" t="s">
        <v>1496</v>
      </c>
      <c r="E3486" s="29">
        <v>9</v>
      </c>
    </row>
    <row r="3487" spans="1:5" s="23" customFormat="1" ht="12.75">
      <c r="A3487" s="34" t="s">
        <v>2477</v>
      </c>
      <c r="B3487" s="20">
        <v>29226</v>
      </c>
      <c r="C3487" s="21" t="s">
        <v>4109</v>
      </c>
      <c r="D3487" s="20" t="s">
        <v>1496</v>
      </c>
      <c r="E3487" s="29">
        <v>5.9</v>
      </c>
    </row>
    <row r="3488" spans="1:5" s="26" customFormat="1" ht="12.75">
      <c r="A3488" s="36"/>
      <c r="B3488" s="75" t="s">
        <v>1498</v>
      </c>
      <c r="C3488" s="76"/>
      <c r="D3488" s="77"/>
      <c r="E3488" s="27">
        <f>SUM(E3486:E3487)</f>
        <v>14.9</v>
      </c>
    </row>
    <row r="3489" spans="1:5" s="23" customFormat="1" ht="12.75">
      <c r="A3489" s="34" t="s">
        <v>2477</v>
      </c>
      <c r="B3489" s="20">
        <v>27490</v>
      </c>
      <c r="C3489" s="45" t="s">
        <v>4110</v>
      </c>
      <c r="D3489" s="20" t="s">
        <v>4111</v>
      </c>
      <c r="E3489" s="29">
        <v>6.3</v>
      </c>
    </row>
    <row r="3490" spans="1:5" s="23" customFormat="1" ht="25.5">
      <c r="A3490" s="34" t="s">
        <v>2477</v>
      </c>
      <c r="B3490" s="20">
        <v>27484</v>
      </c>
      <c r="C3490" s="21" t="s">
        <v>4112</v>
      </c>
      <c r="D3490" s="20" t="s">
        <v>4111</v>
      </c>
      <c r="E3490" s="29">
        <v>2.61</v>
      </c>
    </row>
    <row r="3491" spans="1:5" s="23" customFormat="1" ht="12.75">
      <c r="A3491" s="34" t="s">
        <v>2477</v>
      </c>
      <c r="B3491" s="20">
        <v>27506</v>
      </c>
      <c r="C3491" s="21" t="s">
        <v>4113</v>
      </c>
      <c r="D3491" s="20" t="s">
        <v>4111</v>
      </c>
      <c r="E3491" s="29">
        <v>17.8</v>
      </c>
    </row>
    <row r="3492" spans="1:5" s="23" customFormat="1" ht="25.5">
      <c r="A3492" s="34" t="s">
        <v>2477</v>
      </c>
      <c r="B3492" s="20">
        <v>27479</v>
      </c>
      <c r="C3492" s="21" t="s">
        <v>4114</v>
      </c>
      <c r="D3492" s="20" t="s">
        <v>4111</v>
      </c>
      <c r="E3492" s="29">
        <v>3.6</v>
      </c>
    </row>
    <row r="3493" spans="1:5" s="26" customFormat="1" ht="12.75">
      <c r="A3493" s="36"/>
      <c r="B3493" s="75" t="s">
        <v>4115</v>
      </c>
      <c r="C3493" s="76"/>
      <c r="D3493" s="77"/>
      <c r="E3493" s="27">
        <f>SUM(E3489:E3492)</f>
        <v>30.310000000000002</v>
      </c>
    </row>
    <row r="3494" spans="1:5" s="23" customFormat="1" ht="25.5">
      <c r="A3494" s="34" t="s">
        <v>2477</v>
      </c>
      <c r="B3494" s="20">
        <v>27414</v>
      </c>
      <c r="C3494" s="21" t="s">
        <v>4116</v>
      </c>
      <c r="D3494" s="20" t="s">
        <v>4117</v>
      </c>
      <c r="E3494" s="29">
        <v>21.6</v>
      </c>
    </row>
    <row r="3495" spans="1:5" s="26" customFormat="1" ht="12.75">
      <c r="A3495" s="36"/>
      <c r="B3495" s="75" t="s">
        <v>4118</v>
      </c>
      <c r="C3495" s="76"/>
      <c r="D3495" s="77"/>
      <c r="E3495" s="27">
        <f>SUM(E3494)</f>
        <v>21.6</v>
      </c>
    </row>
    <row r="3496" spans="1:5" s="23" customFormat="1" ht="25.5">
      <c r="A3496" s="34" t="s">
        <v>2477</v>
      </c>
      <c r="B3496" s="20">
        <v>28091</v>
      </c>
      <c r="C3496" s="21" t="s">
        <v>4119</v>
      </c>
      <c r="D3496" s="20" t="s">
        <v>2541</v>
      </c>
      <c r="E3496" s="29">
        <v>7.1</v>
      </c>
    </row>
    <row r="3497" spans="1:5" s="26" customFormat="1" ht="12.75">
      <c r="A3497" s="36"/>
      <c r="B3497" s="75" t="s">
        <v>2693</v>
      </c>
      <c r="C3497" s="76"/>
      <c r="D3497" s="77"/>
      <c r="E3497" s="27">
        <f>SUM(E3496)</f>
        <v>7.1</v>
      </c>
    </row>
    <row r="3498" spans="1:5" s="23" customFormat="1" ht="25.5">
      <c r="A3498" s="34" t="s">
        <v>2477</v>
      </c>
      <c r="B3498" s="20">
        <v>28486</v>
      </c>
      <c r="C3498" s="21" t="s">
        <v>4120</v>
      </c>
      <c r="D3498" s="20" t="s">
        <v>4121</v>
      </c>
      <c r="E3498" s="29">
        <v>5.8</v>
      </c>
    </row>
    <row r="3499" spans="1:5" s="26" customFormat="1" ht="12.75">
      <c r="A3499" s="36"/>
      <c r="B3499" s="75" t="s">
        <v>4122</v>
      </c>
      <c r="C3499" s="76"/>
      <c r="D3499" s="77"/>
      <c r="E3499" s="27">
        <f>SUM(E3498)</f>
        <v>5.8</v>
      </c>
    </row>
    <row r="3500" spans="1:5" s="23" customFormat="1" ht="25.5">
      <c r="A3500" s="34" t="s">
        <v>2477</v>
      </c>
      <c r="B3500" s="20">
        <v>28780</v>
      </c>
      <c r="C3500" s="21" t="s">
        <v>4123</v>
      </c>
      <c r="D3500" s="20" t="s">
        <v>4124</v>
      </c>
      <c r="E3500" s="29">
        <v>31.35</v>
      </c>
    </row>
    <row r="3501" spans="1:5" s="26" customFormat="1" ht="12.75">
      <c r="A3501" s="36"/>
      <c r="B3501" s="75" t="s">
        <v>4125</v>
      </c>
      <c r="C3501" s="76"/>
      <c r="D3501" s="77"/>
      <c r="E3501" s="27">
        <f>SUM(E3500)</f>
        <v>31.35</v>
      </c>
    </row>
    <row r="3502" spans="1:5" s="23" customFormat="1" ht="12.75">
      <c r="A3502" s="34" t="s">
        <v>2477</v>
      </c>
      <c r="B3502" s="20">
        <v>29495</v>
      </c>
      <c r="C3502" s="21" t="s">
        <v>4126</v>
      </c>
      <c r="D3502" s="20" t="s">
        <v>4127</v>
      </c>
      <c r="E3502" s="29">
        <v>5.85</v>
      </c>
    </row>
    <row r="3503" spans="1:5" s="23" customFormat="1" ht="12.75">
      <c r="A3503" s="34" t="s">
        <v>2477</v>
      </c>
      <c r="B3503" s="20">
        <v>29443</v>
      </c>
      <c r="C3503" s="21" t="s">
        <v>4128</v>
      </c>
      <c r="D3503" s="20" t="s">
        <v>4127</v>
      </c>
      <c r="E3503" s="29">
        <v>12.2</v>
      </c>
    </row>
    <row r="3504" spans="1:5" s="26" customFormat="1" ht="12.75">
      <c r="A3504" s="36"/>
      <c r="B3504" s="75" t="s">
        <v>4129</v>
      </c>
      <c r="C3504" s="76"/>
      <c r="D3504" s="77"/>
      <c r="E3504" s="27">
        <f>SUM(E3502:E3503)</f>
        <v>18.049999999999997</v>
      </c>
    </row>
    <row r="3505" spans="1:5" s="23" customFormat="1" ht="12.75">
      <c r="A3505" s="34" t="s">
        <v>2477</v>
      </c>
      <c r="B3505" s="20">
        <v>28609</v>
      </c>
      <c r="C3505" s="45" t="s">
        <v>4130</v>
      </c>
      <c r="D3505" s="20" t="s">
        <v>4131</v>
      </c>
      <c r="E3505" s="29">
        <v>5.1</v>
      </c>
    </row>
    <row r="3506" spans="1:5" s="23" customFormat="1" ht="25.5">
      <c r="A3506" s="34" t="s">
        <v>2477</v>
      </c>
      <c r="B3506" s="20">
        <v>28655</v>
      </c>
      <c r="C3506" s="21" t="s">
        <v>4132</v>
      </c>
      <c r="D3506" s="20" t="s">
        <v>4131</v>
      </c>
      <c r="E3506" s="29">
        <v>20.45</v>
      </c>
    </row>
    <row r="3507" spans="1:5" s="26" customFormat="1" ht="12.75">
      <c r="A3507" s="36"/>
      <c r="B3507" s="75" t="s">
        <v>4133</v>
      </c>
      <c r="C3507" s="76"/>
      <c r="D3507" s="77"/>
      <c r="E3507" s="27">
        <f>SUM(E3505:E3506)</f>
        <v>25.549999999999997</v>
      </c>
    </row>
    <row r="3508" spans="1:5" s="23" customFormat="1" ht="12.75">
      <c r="A3508" s="34" t="s">
        <v>2477</v>
      </c>
      <c r="B3508" s="20">
        <v>28416</v>
      </c>
      <c r="C3508" s="21" t="s">
        <v>4134</v>
      </c>
      <c r="D3508" s="20" t="s">
        <v>4135</v>
      </c>
      <c r="E3508" s="29">
        <v>12.5</v>
      </c>
    </row>
    <row r="3509" spans="1:5" s="23" customFormat="1" ht="12.75">
      <c r="A3509" s="34" t="s">
        <v>2477</v>
      </c>
      <c r="B3509" s="20">
        <v>28440</v>
      </c>
      <c r="C3509" s="21" t="s">
        <v>4136</v>
      </c>
      <c r="D3509" s="20" t="s">
        <v>4135</v>
      </c>
      <c r="E3509" s="29">
        <v>5.5</v>
      </c>
    </row>
    <row r="3510" spans="1:5" s="23" customFormat="1" ht="12.75">
      <c r="A3510" s="34" t="s">
        <v>2477</v>
      </c>
      <c r="B3510" s="20">
        <v>28445</v>
      </c>
      <c r="C3510" s="21" t="s">
        <v>4137</v>
      </c>
      <c r="D3510" s="20" t="s">
        <v>4135</v>
      </c>
      <c r="E3510" s="29">
        <v>8.8</v>
      </c>
    </row>
    <row r="3511" spans="1:5" s="26" customFormat="1" ht="12.75">
      <c r="A3511" s="36"/>
      <c r="B3511" s="75" t="s">
        <v>4138</v>
      </c>
      <c r="C3511" s="76"/>
      <c r="D3511" s="77"/>
      <c r="E3511" s="27">
        <f>SUM(E3508:E3510)</f>
        <v>26.8</v>
      </c>
    </row>
    <row r="3512" spans="1:5" s="23" customFormat="1" ht="12.75">
      <c r="A3512" s="34" t="s">
        <v>2477</v>
      </c>
      <c r="B3512" s="20">
        <v>27742</v>
      </c>
      <c r="C3512" s="45" t="s">
        <v>4139</v>
      </c>
      <c r="D3512" s="20" t="s">
        <v>4140</v>
      </c>
      <c r="E3512" s="29">
        <v>5.1</v>
      </c>
    </row>
    <row r="3513" spans="1:5" s="26" customFormat="1" ht="12.75">
      <c r="A3513" s="36"/>
      <c r="B3513" s="75" t="s">
        <v>4141</v>
      </c>
      <c r="C3513" s="76"/>
      <c r="D3513" s="77"/>
      <c r="E3513" s="27">
        <f>SUM(E3512)</f>
        <v>5.1</v>
      </c>
    </row>
    <row r="3514" spans="1:5" s="23" customFormat="1" ht="12.75">
      <c r="A3514" s="34" t="s">
        <v>2477</v>
      </c>
      <c r="B3514" s="20">
        <v>28131</v>
      </c>
      <c r="C3514" s="21" t="s">
        <v>4142</v>
      </c>
      <c r="D3514" s="20" t="s">
        <v>4143</v>
      </c>
      <c r="E3514" s="29">
        <v>1.77</v>
      </c>
    </row>
    <row r="3515" spans="1:5" s="26" customFormat="1" ht="12.75">
      <c r="A3515" s="36"/>
      <c r="B3515" s="75" t="s">
        <v>4144</v>
      </c>
      <c r="C3515" s="76"/>
      <c r="D3515" s="77"/>
      <c r="E3515" s="27">
        <f>SUM(E3514)</f>
        <v>1.77</v>
      </c>
    </row>
    <row r="3516" spans="1:5" s="18" customFormat="1" ht="12.75">
      <c r="A3516" s="53"/>
      <c r="B3516" s="78" t="s">
        <v>4145</v>
      </c>
      <c r="C3516" s="79"/>
      <c r="D3516" s="80"/>
      <c r="E3516" s="16">
        <f>E3438+E3440+E3442+E3444+E3446+E3452+E3455+E3457+E3459+E3465+E3469+E3474+E3476+E3479+E3481+E3485+E3488+E3493+E3495+E3497+E3499+E3501+E3504+E3507+E3511+E3513+E3515</f>
        <v>543.63</v>
      </c>
    </row>
    <row r="3517" spans="1:5" s="56" customFormat="1" ht="12.75">
      <c r="A3517" s="53"/>
      <c r="B3517" s="54"/>
      <c r="C3517" s="54"/>
      <c r="D3517" s="54"/>
      <c r="E3517" s="55"/>
    </row>
    <row r="3518" spans="1:5" s="18" customFormat="1" ht="12.75">
      <c r="A3518" s="57" t="s">
        <v>4146</v>
      </c>
      <c r="B3518" s="75" t="s">
        <v>4147</v>
      </c>
      <c r="C3518" s="76"/>
      <c r="D3518" s="77"/>
      <c r="E3518" s="25">
        <f>SUM(E10+E272+E278+E520+E905+E980+E1090+E1097+E1324+E1445+E1485+E1607+E1958+E1963+E2021+E2026+E2227+E2354+E2595+E2690+E2896+E2947+E3042+E3052+E3288+E3351+E3436+E3516)</f>
        <v>27577.44999999999</v>
      </c>
    </row>
    <row r="3759" ht="12.75"/>
    <row r="3760" ht="12.75"/>
    <row r="3761" ht="12.75"/>
    <row r="3762" ht="12.75"/>
  </sheetData>
  <sheetProtection/>
  <mergeCells count="801">
    <mergeCell ref="B1386:D1386"/>
    <mergeCell ref="B1304:D1304"/>
    <mergeCell ref="B1306:D1306"/>
    <mergeCell ref="B1311:D1311"/>
    <mergeCell ref="B1317:D1317"/>
    <mergeCell ref="B1337:D1337"/>
    <mergeCell ref="B1342:D1342"/>
    <mergeCell ref="B1323:D1323"/>
    <mergeCell ref="B1353:D1353"/>
    <mergeCell ref="B1324:D1324"/>
    <mergeCell ref="B1330:D1330"/>
    <mergeCell ref="B1345:D1345"/>
    <mergeCell ref="B1363:D1363"/>
    <mergeCell ref="E2964:E2965"/>
    <mergeCell ref="B2892:D2892"/>
    <mergeCell ref="B2895:D2895"/>
    <mergeCell ref="B2902:D2902"/>
    <mergeCell ref="B2905:D2905"/>
    <mergeCell ref="B1378:D1378"/>
    <mergeCell ref="C2964:C2965"/>
    <mergeCell ref="B2912:D2912"/>
    <mergeCell ref="B2958:D2958"/>
    <mergeCell ref="B2924:D2924"/>
    <mergeCell ref="B2926:D2926"/>
    <mergeCell ref="B2239:D2239"/>
    <mergeCell ref="B2285:D2285"/>
    <mergeCell ref="B2345:D2345"/>
    <mergeCell ref="B2353:D2353"/>
    <mergeCell ref="B2241:D2241"/>
    <mergeCell ref="B2256:D2256"/>
    <mergeCell ref="B2259:D2259"/>
    <mergeCell ref="B2253:D2253"/>
    <mergeCell ref="B1348:D1348"/>
    <mergeCell ref="A3:E3"/>
    <mergeCell ref="B9:D9"/>
    <mergeCell ref="B13:D13"/>
    <mergeCell ref="B15:D15"/>
    <mergeCell ref="B10:D10"/>
    <mergeCell ref="B1357:D1357"/>
    <mergeCell ref="B17:D17"/>
    <mergeCell ref="A2964:A2965"/>
    <mergeCell ref="D2964:D2965"/>
    <mergeCell ref="B31:D31"/>
    <mergeCell ref="B34:D34"/>
    <mergeCell ref="B36:D36"/>
    <mergeCell ref="B40:D40"/>
    <mergeCell ref="B51:D51"/>
    <mergeCell ref="B56:D56"/>
    <mergeCell ref="B60:D60"/>
    <mergeCell ref="B64:D64"/>
    <mergeCell ref="B19:D19"/>
    <mergeCell ref="B22:D22"/>
    <mergeCell ref="B26:D26"/>
    <mergeCell ref="B42:D42"/>
    <mergeCell ref="B44:D44"/>
    <mergeCell ref="B46:D46"/>
    <mergeCell ref="B48:D48"/>
    <mergeCell ref="B151:D151"/>
    <mergeCell ref="B82:D82"/>
    <mergeCell ref="B92:D92"/>
    <mergeCell ref="B54:D54"/>
    <mergeCell ref="B68:D68"/>
    <mergeCell ref="B70:D70"/>
    <mergeCell ref="B74:D74"/>
    <mergeCell ref="B77:D77"/>
    <mergeCell ref="B90:D90"/>
    <mergeCell ref="B140:D140"/>
    <mergeCell ref="B164:D164"/>
    <mergeCell ref="B130:D130"/>
    <mergeCell ref="B123:D123"/>
    <mergeCell ref="B156:D156"/>
    <mergeCell ref="B138:D138"/>
    <mergeCell ref="B111:D111"/>
    <mergeCell ref="B109:D109"/>
    <mergeCell ref="B88:D88"/>
    <mergeCell ref="B96:D96"/>
    <mergeCell ref="B179:D179"/>
    <mergeCell ref="B177:D177"/>
    <mergeCell ref="B174:D174"/>
    <mergeCell ref="B172:D172"/>
    <mergeCell ref="B162:D162"/>
    <mergeCell ref="B158:D158"/>
    <mergeCell ref="B169:D169"/>
    <mergeCell ref="B167:D167"/>
    <mergeCell ref="B182:D182"/>
    <mergeCell ref="B104:D104"/>
    <mergeCell ref="B100:D100"/>
    <mergeCell ref="B98:D98"/>
    <mergeCell ref="B121:D121"/>
    <mergeCell ref="B118:D118"/>
    <mergeCell ref="B135:D135"/>
    <mergeCell ref="B133:D133"/>
    <mergeCell ref="B204:D204"/>
    <mergeCell ref="B209:D209"/>
    <mergeCell ref="B216:D216"/>
    <mergeCell ref="B218:D218"/>
    <mergeCell ref="B185:D185"/>
    <mergeCell ref="B190:D190"/>
    <mergeCell ref="B193:D193"/>
    <mergeCell ref="B196:D196"/>
    <mergeCell ref="B222:D222"/>
    <mergeCell ref="B227:D227"/>
    <mergeCell ref="B271:D271"/>
    <mergeCell ref="B269:D269"/>
    <mergeCell ref="B264:D264"/>
    <mergeCell ref="B261:D261"/>
    <mergeCell ref="B258:D258"/>
    <mergeCell ref="B256:D256"/>
    <mergeCell ref="B244:D244"/>
    <mergeCell ref="B240:D240"/>
    <mergeCell ref="B237:D237"/>
    <mergeCell ref="B275:D275"/>
    <mergeCell ref="B254:D254"/>
    <mergeCell ref="B250:D250"/>
    <mergeCell ref="B248:D248"/>
    <mergeCell ref="B246:D246"/>
    <mergeCell ref="B272:D272"/>
    <mergeCell ref="B296:D296"/>
    <mergeCell ref="B303:D303"/>
    <mergeCell ref="B313:D313"/>
    <mergeCell ref="B322:D322"/>
    <mergeCell ref="B277:D277"/>
    <mergeCell ref="B282:D282"/>
    <mergeCell ref="B287:D287"/>
    <mergeCell ref="B291:D291"/>
    <mergeCell ref="B278:D278"/>
    <mergeCell ref="B284:D284"/>
    <mergeCell ref="B375:D375"/>
    <mergeCell ref="B353:D353"/>
    <mergeCell ref="B357:D357"/>
    <mergeCell ref="B369:D369"/>
    <mergeCell ref="B373:D373"/>
    <mergeCell ref="B328:D328"/>
    <mergeCell ref="B332:D332"/>
    <mergeCell ref="B336:D336"/>
    <mergeCell ref="B344:D344"/>
    <mergeCell ref="B386:D386"/>
    <mergeCell ref="B388:D388"/>
    <mergeCell ref="B390:D390"/>
    <mergeCell ref="B472:D472"/>
    <mergeCell ref="B395:D395"/>
    <mergeCell ref="B400:D400"/>
    <mergeCell ref="B405:D405"/>
    <mergeCell ref="B414:D414"/>
    <mergeCell ref="B483:D483"/>
    <mergeCell ref="B485:D485"/>
    <mergeCell ref="B489:D489"/>
    <mergeCell ref="B422:D422"/>
    <mergeCell ref="B441:D441"/>
    <mergeCell ref="B447:D447"/>
    <mergeCell ref="B456:D456"/>
    <mergeCell ref="B519:D519"/>
    <mergeCell ref="B526:D526"/>
    <mergeCell ref="B529:D529"/>
    <mergeCell ref="B534:D534"/>
    <mergeCell ref="B520:D520"/>
    <mergeCell ref="B493:D493"/>
    <mergeCell ref="B504:D504"/>
    <mergeCell ref="B511:D511"/>
    <mergeCell ref="B515:D515"/>
    <mergeCell ref="B551:D551"/>
    <mergeCell ref="B553:D553"/>
    <mergeCell ref="B557:D557"/>
    <mergeCell ref="B559:D559"/>
    <mergeCell ref="B555:D555"/>
    <mergeCell ref="B537:D537"/>
    <mergeCell ref="B542:D542"/>
    <mergeCell ref="B546:D546"/>
    <mergeCell ref="B549:D549"/>
    <mergeCell ref="B573:D573"/>
    <mergeCell ref="B577:D577"/>
    <mergeCell ref="B579:D579"/>
    <mergeCell ref="B581:D581"/>
    <mergeCell ref="B561:D561"/>
    <mergeCell ref="B564:D564"/>
    <mergeCell ref="B567:D567"/>
    <mergeCell ref="B570:D570"/>
    <mergeCell ref="B585:D585"/>
    <mergeCell ref="B588:D588"/>
    <mergeCell ref="B591:D591"/>
    <mergeCell ref="B904:D904"/>
    <mergeCell ref="B900:D900"/>
    <mergeCell ref="B896:D896"/>
    <mergeCell ref="B885:D885"/>
    <mergeCell ref="B877:D877"/>
    <mergeCell ref="B874:D874"/>
    <mergeCell ref="B871:D871"/>
    <mergeCell ref="B861:D861"/>
    <mergeCell ref="B859:D859"/>
    <mergeCell ref="B848:D848"/>
    <mergeCell ref="B846:D846"/>
    <mergeCell ref="B800:D800"/>
    <mergeCell ref="B798:D798"/>
    <mergeCell ref="B842:D842"/>
    <mergeCell ref="B794:D794"/>
    <mergeCell ref="B837:D837"/>
    <mergeCell ref="B834:D834"/>
    <mergeCell ref="B830:D830"/>
    <mergeCell ref="B818:D818"/>
    <mergeCell ref="B816:D816"/>
    <mergeCell ref="B807:D807"/>
    <mergeCell ref="B805:D805"/>
    <mergeCell ref="B644:D644"/>
    <mergeCell ref="B776:D776"/>
    <mergeCell ref="B773:D773"/>
    <mergeCell ref="B769:D769"/>
    <mergeCell ref="B760:D760"/>
    <mergeCell ref="B755:D755"/>
    <mergeCell ref="B752:D752"/>
    <mergeCell ref="B748:D748"/>
    <mergeCell ref="B745:D745"/>
    <mergeCell ref="B654:D654"/>
    <mergeCell ref="B593:D593"/>
    <mergeCell ref="B596:D596"/>
    <mergeCell ref="B599:D599"/>
    <mergeCell ref="B602:D602"/>
    <mergeCell ref="B604:D604"/>
    <mergeCell ref="B608:D608"/>
    <mergeCell ref="B606:D606"/>
    <mergeCell ref="B641:D641"/>
    <mergeCell ref="B611:D611"/>
    <mergeCell ref="B618:D618"/>
    <mergeCell ref="B621:D621"/>
    <mergeCell ref="B626:D626"/>
    <mergeCell ref="B630:D630"/>
    <mergeCell ref="B632:D632"/>
    <mergeCell ref="B637:D637"/>
    <mergeCell ref="B623:D623"/>
    <mergeCell ref="B912:D912"/>
    <mergeCell ref="B675:D675"/>
    <mergeCell ref="B715:D715"/>
    <mergeCell ref="B711:D711"/>
    <mergeCell ref="B708:D708"/>
    <mergeCell ref="B705:D705"/>
    <mergeCell ref="B729:D729"/>
    <mergeCell ref="B727:D727"/>
    <mergeCell ref="B722:D722"/>
    <mergeCell ref="B821:D821"/>
    <mergeCell ref="B652:D652"/>
    <mergeCell ref="B687:D687"/>
    <mergeCell ref="B680:D680"/>
    <mergeCell ref="B677:D677"/>
    <mergeCell ref="B656:D656"/>
    <mergeCell ref="B663:D663"/>
    <mergeCell ref="B659:D659"/>
    <mergeCell ref="B717:D717"/>
    <mergeCell ref="B670:D670"/>
    <mergeCell ref="B665:D665"/>
    <mergeCell ref="B916:D916"/>
    <mergeCell ref="B743:D743"/>
    <mergeCell ref="B738:D738"/>
    <mergeCell ref="B736:D736"/>
    <mergeCell ref="B734:D734"/>
    <mergeCell ref="B905:D905"/>
    <mergeCell ref="B909:D909"/>
    <mergeCell ref="B918:D918"/>
    <mergeCell ref="B921:D921"/>
    <mergeCell ref="B925:D925"/>
    <mergeCell ref="B914:D914"/>
    <mergeCell ref="B927:D927"/>
    <mergeCell ref="B930:D930"/>
    <mergeCell ref="B934:D934"/>
    <mergeCell ref="B937:D937"/>
    <mergeCell ref="B1094:D1094"/>
    <mergeCell ref="B1090:D1090"/>
    <mergeCell ref="B990:D990"/>
    <mergeCell ref="B995:D995"/>
    <mergeCell ref="B999:D999"/>
    <mergeCell ref="B1001:D1001"/>
    <mergeCell ref="B1013:D1013"/>
    <mergeCell ref="B1025:D1025"/>
    <mergeCell ref="B1035:D1035"/>
    <mergeCell ref="B1043:D1043"/>
    <mergeCell ref="B1170:D1170"/>
    <mergeCell ref="B1173:D1173"/>
    <mergeCell ref="B1184:D1184"/>
    <mergeCell ref="B1047:D1047"/>
    <mergeCell ref="B1058:D1058"/>
    <mergeCell ref="B1070:D1070"/>
    <mergeCell ref="B1077:D1077"/>
    <mergeCell ref="B1082:D1082"/>
    <mergeCell ref="B1155:D1155"/>
    <mergeCell ref="B1089:D1089"/>
    <mergeCell ref="B1092:D1092"/>
    <mergeCell ref="B1096:D1096"/>
    <mergeCell ref="B1101:D1101"/>
    <mergeCell ref="B1105:D1105"/>
    <mergeCell ref="B1111:D1111"/>
    <mergeCell ref="B1097:D1097"/>
    <mergeCell ref="B1188:D1188"/>
    <mergeCell ref="B1194:D1194"/>
    <mergeCell ref="B1206:D1206"/>
    <mergeCell ref="B1209:D1209"/>
    <mergeCell ref="B1190:D1190"/>
    <mergeCell ref="B1120:D1120"/>
    <mergeCell ref="B1125:D1125"/>
    <mergeCell ref="B1133:D1133"/>
    <mergeCell ref="B1145:D1145"/>
    <mergeCell ref="B1147:D1147"/>
    <mergeCell ref="B1268:D1268"/>
    <mergeCell ref="B1214:D1214"/>
    <mergeCell ref="B1226:D1226"/>
    <mergeCell ref="B1233:D1233"/>
    <mergeCell ref="B1241:D1241"/>
    <mergeCell ref="B1216:D1216"/>
    <mergeCell ref="B1260:D1260"/>
    <mergeCell ref="B1266:D1266"/>
    <mergeCell ref="B1254:D1254"/>
    <mergeCell ref="B1271:D1271"/>
    <mergeCell ref="B1277:D1277"/>
    <mergeCell ref="B1288:D1288"/>
    <mergeCell ref="B1298:D1298"/>
    <mergeCell ref="B1393:D1393"/>
    <mergeCell ref="B1398:D1398"/>
    <mergeCell ref="B1367:D1367"/>
    <mergeCell ref="B1369:D1369"/>
    <mergeCell ref="B1371:D1371"/>
    <mergeCell ref="B1376:D1376"/>
    <mergeCell ref="B1423:D1423"/>
    <mergeCell ref="B1425:D1425"/>
    <mergeCell ref="B1444:D1444"/>
    <mergeCell ref="B1450:D1450"/>
    <mergeCell ref="B1445:D1445"/>
    <mergeCell ref="B1402:D1402"/>
    <mergeCell ref="B1411:D1411"/>
    <mergeCell ref="B1414:D1414"/>
    <mergeCell ref="B1421:D1421"/>
    <mergeCell ref="B1406:D1406"/>
    <mergeCell ref="B1462:D1462"/>
    <mergeCell ref="B1465:D1465"/>
    <mergeCell ref="B1467:D1467"/>
    <mergeCell ref="B1469:D1469"/>
    <mergeCell ref="B1452:D1452"/>
    <mergeCell ref="B1454:D1454"/>
    <mergeCell ref="B1456:D1456"/>
    <mergeCell ref="B1459:D1459"/>
    <mergeCell ref="B1547:D1547"/>
    <mergeCell ref="B1474:D1474"/>
    <mergeCell ref="B1478:D1478"/>
    <mergeCell ref="B1482:D1482"/>
    <mergeCell ref="B1488:D1488"/>
    <mergeCell ref="B1484:D1484"/>
    <mergeCell ref="B1485:D1485"/>
    <mergeCell ref="B1530:D1530"/>
    <mergeCell ref="B1538:D1538"/>
    <mergeCell ref="B1543:D1543"/>
    <mergeCell ref="B1545:D1545"/>
    <mergeCell ref="B1512:D1512"/>
    <mergeCell ref="B1522:D1522"/>
    <mergeCell ref="B1524:D1524"/>
    <mergeCell ref="B1527:D1527"/>
    <mergeCell ref="B1494:D1494"/>
    <mergeCell ref="B1500:D1500"/>
    <mergeCell ref="B1503:D1503"/>
    <mergeCell ref="B1507:D1507"/>
    <mergeCell ref="B1554:D1554"/>
    <mergeCell ref="B1613:D1613"/>
    <mergeCell ref="B1620:D1620"/>
    <mergeCell ref="B1623:D1623"/>
    <mergeCell ref="B1592:D1592"/>
    <mergeCell ref="B1601:D1601"/>
    <mergeCell ref="B1606:D1606"/>
    <mergeCell ref="B1567:D1567"/>
    <mergeCell ref="B1559:D1559"/>
    <mergeCell ref="B1628:D1628"/>
    <mergeCell ref="B1610:D1610"/>
    <mergeCell ref="B1577:D1577"/>
    <mergeCell ref="B1581:D1581"/>
    <mergeCell ref="B1584:D1584"/>
    <mergeCell ref="B1588:D1588"/>
    <mergeCell ref="B1607:D1607"/>
    <mergeCell ref="B1650:D1650"/>
    <mergeCell ref="B1653:D1653"/>
    <mergeCell ref="B1655:D1655"/>
    <mergeCell ref="B1659:D1659"/>
    <mergeCell ref="B1630:D1630"/>
    <mergeCell ref="B1632:D1632"/>
    <mergeCell ref="B1639:D1639"/>
    <mergeCell ref="B1648:D1648"/>
    <mergeCell ref="B1678:D1678"/>
    <mergeCell ref="B1681:D1681"/>
    <mergeCell ref="B1688:D1688"/>
    <mergeCell ref="B1691:D1691"/>
    <mergeCell ref="B1663:D1663"/>
    <mergeCell ref="B1665:D1665"/>
    <mergeCell ref="B1670:D1670"/>
    <mergeCell ref="B1675:D1675"/>
    <mergeCell ref="B1702:D1702"/>
    <mergeCell ref="B1705:D1705"/>
    <mergeCell ref="B1718:D1718"/>
    <mergeCell ref="B1723:D1723"/>
    <mergeCell ref="B1693:D1693"/>
    <mergeCell ref="B1695:D1695"/>
    <mergeCell ref="B1697:D1697"/>
    <mergeCell ref="B1699:D1699"/>
    <mergeCell ref="B1739:D1739"/>
    <mergeCell ref="B1741:D1741"/>
    <mergeCell ref="B1747:D1747"/>
    <mergeCell ref="B1757:D1757"/>
    <mergeCell ref="B1725:D1725"/>
    <mergeCell ref="B1727:D1727"/>
    <mergeCell ref="B1732:D1732"/>
    <mergeCell ref="B1736:D1736"/>
    <mergeCell ref="B1778:D1778"/>
    <mergeCell ref="B1780:D1780"/>
    <mergeCell ref="B1783:D1783"/>
    <mergeCell ref="B1785:D1785"/>
    <mergeCell ref="B1764:D1764"/>
    <mergeCell ref="B1766:D1766"/>
    <mergeCell ref="B1769:D1769"/>
    <mergeCell ref="B1775:D1775"/>
    <mergeCell ref="B1802:D1802"/>
    <mergeCell ref="B1804:D1804"/>
    <mergeCell ref="B1808:D1808"/>
    <mergeCell ref="B1816:D1816"/>
    <mergeCell ref="B1788:D1788"/>
    <mergeCell ref="B1790:D1790"/>
    <mergeCell ref="B1794:D1794"/>
    <mergeCell ref="B1798:D1798"/>
    <mergeCell ref="B1839:D1839"/>
    <mergeCell ref="B1844:D1844"/>
    <mergeCell ref="B1846:D1846"/>
    <mergeCell ref="B1852:D1852"/>
    <mergeCell ref="B1820:D1820"/>
    <mergeCell ref="B1823:D1823"/>
    <mergeCell ref="B1829:D1829"/>
    <mergeCell ref="B1835:D1835"/>
    <mergeCell ref="B1870:D1870"/>
    <mergeCell ref="B1876:D1876"/>
    <mergeCell ref="B1878:D1878"/>
    <mergeCell ref="B1882:D1882"/>
    <mergeCell ref="B1857:D1857"/>
    <mergeCell ref="B1861:D1861"/>
    <mergeCell ref="B1865:D1865"/>
    <mergeCell ref="B1867:D1867"/>
    <mergeCell ref="B1903:D1903"/>
    <mergeCell ref="B1905:D1905"/>
    <mergeCell ref="B1909:D1909"/>
    <mergeCell ref="B1914:D1914"/>
    <mergeCell ref="B1884:D1884"/>
    <mergeCell ref="B1890:D1890"/>
    <mergeCell ref="B1895:D1895"/>
    <mergeCell ref="B1897:D1897"/>
    <mergeCell ref="B1927:D1927"/>
    <mergeCell ref="B1929:D1929"/>
    <mergeCell ref="B1933:D1933"/>
    <mergeCell ref="B1939:D1939"/>
    <mergeCell ref="B1918:D1918"/>
    <mergeCell ref="B1920:D1920"/>
    <mergeCell ref="B1922:D1922"/>
    <mergeCell ref="B1924:D1924"/>
    <mergeCell ref="B1986:D1986"/>
    <mergeCell ref="B1946:D1946"/>
    <mergeCell ref="B1955:D1955"/>
    <mergeCell ref="B1957:D1957"/>
    <mergeCell ref="B1962:D1962"/>
    <mergeCell ref="B1958:D1958"/>
    <mergeCell ref="B1974:D1974"/>
    <mergeCell ref="B1966:D1966"/>
    <mergeCell ref="B1969:D1969"/>
    <mergeCell ref="B1982:D1982"/>
    <mergeCell ref="B1988:D1988"/>
    <mergeCell ref="B1990:D1990"/>
    <mergeCell ref="B1997:D1997"/>
    <mergeCell ref="B2046:D2046"/>
    <mergeCell ref="B2008:D2008"/>
    <mergeCell ref="B2010:D2010"/>
    <mergeCell ref="B2013:D2013"/>
    <mergeCell ref="B2016:D2016"/>
    <mergeCell ref="B2058:D2058"/>
    <mergeCell ref="B2065:D2065"/>
    <mergeCell ref="B2072:D2072"/>
    <mergeCell ref="B2020:D2020"/>
    <mergeCell ref="B2025:D2025"/>
    <mergeCell ref="B2034:D2034"/>
    <mergeCell ref="B2036:D2036"/>
    <mergeCell ref="B2100:D2100"/>
    <mergeCell ref="B2103:D2103"/>
    <mergeCell ref="B2114:D2114"/>
    <mergeCell ref="B2120:D2120"/>
    <mergeCell ref="B2077:D2077"/>
    <mergeCell ref="B2088:D2088"/>
    <mergeCell ref="B2094:D2094"/>
    <mergeCell ref="B2098:D2098"/>
    <mergeCell ref="B2155:D2155"/>
    <mergeCell ref="B2162:D2162"/>
    <mergeCell ref="B2164:D2164"/>
    <mergeCell ref="B2173:D2173"/>
    <mergeCell ref="B2133:D2133"/>
    <mergeCell ref="B2136:D2136"/>
    <mergeCell ref="B2143:D2143"/>
    <mergeCell ref="B2147:D2147"/>
    <mergeCell ref="B2204:D2204"/>
    <mergeCell ref="B2210:D2210"/>
    <mergeCell ref="B2214:D2214"/>
    <mergeCell ref="B2220:D2220"/>
    <mergeCell ref="B2179:D2179"/>
    <mergeCell ref="B2182:D2182"/>
    <mergeCell ref="B2194:D2194"/>
    <mergeCell ref="B2199:D2199"/>
    <mergeCell ref="B2276:D2276"/>
    <mergeCell ref="B2280:D2280"/>
    <mergeCell ref="B2283:D2283"/>
    <mergeCell ref="B2296:D2296"/>
    <mergeCell ref="B2223:D2223"/>
    <mergeCell ref="B2226:D2226"/>
    <mergeCell ref="B2230:D2230"/>
    <mergeCell ref="B2236:D2236"/>
    <mergeCell ref="B2264:D2264"/>
    <mergeCell ref="B2267:D2267"/>
    <mergeCell ref="B2324:D2324"/>
    <mergeCell ref="B2338:D2338"/>
    <mergeCell ref="B2300:D2300"/>
    <mergeCell ref="B2302:D2302"/>
    <mergeCell ref="B2310:D2310"/>
    <mergeCell ref="B2312:D2312"/>
    <mergeCell ref="B2317:D2317"/>
    <mergeCell ref="B2322:D2322"/>
    <mergeCell ref="B2385:D2385"/>
    <mergeCell ref="B2396:D2396"/>
    <mergeCell ref="B2399:D2399"/>
    <mergeCell ref="B2416:D2416"/>
    <mergeCell ref="B2341:D2341"/>
    <mergeCell ref="B2371:D2371"/>
    <mergeCell ref="B2376:D2376"/>
    <mergeCell ref="B2378:D2378"/>
    <mergeCell ref="B2354:D2354"/>
    <mergeCell ref="B2493:D2493"/>
    <mergeCell ref="B2504:D2504"/>
    <mergeCell ref="B2518:D2518"/>
    <mergeCell ref="B2526:D2526"/>
    <mergeCell ref="B2423:D2423"/>
    <mergeCell ref="B2443:D2443"/>
    <mergeCell ref="B2467:D2467"/>
    <mergeCell ref="B2473:D2473"/>
    <mergeCell ref="B2566:D2566"/>
    <mergeCell ref="B2580:D2580"/>
    <mergeCell ref="B2594:D2594"/>
    <mergeCell ref="B2598:D2598"/>
    <mergeCell ref="B2595:D2595"/>
    <mergeCell ref="B2530:D2530"/>
    <mergeCell ref="B2542:D2542"/>
    <mergeCell ref="B2544:D2544"/>
    <mergeCell ref="B2558:D2558"/>
    <mergeCell ref="B2611:D2611"/>
    <mergeCell ref="B2618:D2618"/>
    <mergeCell ref="B2620:D2620"/>
    <mergeCell ref="B2622:D2622"/>
    <mergeCell ref="B2601:D2601"/>
    <mergeCell ref="B2603:D2603"/>
    <mergeCell ref="B2605:D2605"/>
    <mergeCell ref="B2607:D2607"/>
    <mergeCell ref="B2640:D2640"/>
    <mergeCell ref="B2643:D2643"/>
    <mergeCell ref="B2649:D2649"/>
    <mergeCell ref="B2651:D2651"/>
    <mergeCell ref="B2646:D2646"/>
    <mergeCell ref="B2627:D2627"/>
    <mergeCell ref="B2631:D2631"/>
    <mergeCell ref="B2633:D2633"/>
    <mergeCell ref="B2637:D2637"/>
    <mergeCell ref="B2672:D2672"/>
    <mergeCell ref="B2674:D2674"/>
    <mergeCell ref="B2676:D2676"/>
    <mergeCell ref="B2682:D2682"/>
    <mergeCell ref="B2654:D2654"/>
    <mergeCell ref="B2661:D2661"/>
    <mergeCell ref="B2663:D2663"/>
    <mergeCell ref="B2666:D2666"/>
    <mergeCell ref="B2698:D2698"/>
    <mergeCell ref="B2702:D2702"/>
    <mergeCell ref="B2704:D2704"/>
    <mergeCell ref="B2709:D2709"/>
    <mergeCell ref="B2706:D2706"/>
    <mergeCell ref="B2685:D2685"/>
    <mergeCell ref="B2687:D2687"/>
    <mergeCell ref="B2689:D2689"/>
    <mergeCell ref="B2695:D2695"/>
    <mergeCell ref="B2690:D2690"/>
    <mergeCell ref="B2728:D2728"/>
    <mergeCell ref="B2731:D2731"/>
    <mergeCell ref="B2736:D2736"/>
    <mergeCell ref="B2734:D2734"/>
    <mergeCell ref="B2712:D2712"/>
    <mergeCell ref="B2714:D2714"/>
    <mergeCell ref="B2717:D2717"/>
    <mergeCell ref="B2725:D2725"/>
    <mergeCell ref="B2753:D2753"/>
    <mergeCell ref="B2761:D2761"/>
    <mergeCell ref="B2767:D2767"/>
    <mergeCell ref="B2771:D2771"/>
    <mergeCell ref="B2738:D2738"/>
    <mergeCell ref="B2744:D2744"/>
    <mergeCell ref="B2748:D2748"/>
    <mergeCell ref="B2751:D2751"/>
    <mergeCell ref="B2791:D2791"/>
    <mergeCell ref="B2796:D2796"/>
    <mergeCell ref="B2814:D2814"/>
    <mergeCell ref="B2816:D2816"/>
    <mergeCell ref="B2776:D2776"/>
    <mergeCell ref="B2781:D2781"/>
    <mergeCell ref="B2784:D2784"/>
    <mergeCell ref="B2787:D2787"/>
    <mergeCell ref="B2789:D2789"/>
    <mergeCell ref="B2838:D2838"/>
    <mergeCell ref="B2844:D2844"/>
    <mergeCell ref="B2849:D2849"/>
    <mergeCell ref="B2853:D2853"/>
    <mergeCell ref="B2847:D2847"/>
    <mergeCell ref="B2819:D2819"/>
    <mergeCell ref="B2821:D2821"/>
    <mergeCell ref="B2829:D2829"/>
    <mergeCell ref="B2834:D2834"/>
    <mergeCell ref="B2858:D2858"/>
    <mergeCell ref="B2865:D2865"/>
    <mergeCell ref="B2870:D2870"/>
    <mergeCell ref="B2884:D2884"/>
    <mergeCell ref="B2946:D2946"/>
    <mergeCell ref="B2898:D2898"/>
    <mergeCell ref="B2896:D2896"/>
    <mergeCell ref="B2918:D2918"/>
    <mergeCell ref="B2922:D2922"/>
    <mergeCell ref="B2928:D2928"/>
    <mergeCell ref="B2934:D2934"/>
    <mergeCell ref="B2966:D2966"/>
    <mergeCell ref="B2947:D2947"/>
    <mergeCell ref="B2964:B2965"/>
    <mergeCell ref="B3042:D3042"/>
    <mergeCell ref="B3012:D3012"/>
    <mergeCell ref="B2975:D2975"/>
    <mergeCell ref="B3007:D3007"/>
    <mergeCell ref="B3001:D3001"/>
    <mergeCell ref="B2984:D2984"/>
    <mergeCell ref="B2992:D2992"/>
    <mergeCell ref="B3051:D3051"/>
    <mergeCell ref="B3017:D3017"/>
    <mergeCell ref="B3023:D3023"/>
    <mergeCell ref="B3035:D3035"/>
    <mergeCell ref="B3041:D3041"/>
    <mergeCell ref="B3046:D3046"/>
    <mergeCell ref="B3048:D3048"/>
    <mergeCell ref="B3055:D3055"/>
    <mergeCell ref="B3058:D3058"/>
    <mergeCell ref="B3052:D3052"/>
    <mergeCell ref="B3060:D3060"/>
    <mergeCell ref="B3074:D3074"/>
    <mergeCell ref="B3077:D3077"/>
    <mergeCell ref="B3079:D3079"/>
    <mergeCell ref="B3090:D3090"/>
    <mergeCell ref="B3062:D3062"/>
    <mergeCell ref="B3066:D3066"/>
    <mergeCell ref="B3068:D3068"/>
    <mergeCell ref="B3071:D3071"/>
    <mergeCell ref="B3100:D3100"/>
    <mergeCell ref="B3103:D3103"/>
    <mergeCell ref="B3109:D3109"/>
    <mergeCell ref="B3112:D3112"/>
    <mergeCell ref="B3092:D3092"/>
    <mergeCell ref="B3094:D3094"/>
    <mergeCell ref="B3096:D3096"/>
    <mergeCell ref="B3098:D3098"/>
    <mergeCell ref="B3125:D3125"/>
    <mergeCell ref="B3127:D3127"/>
    <mergeCell ref="B3130:D3130"/>
    <mergeCell ref="B3132:D3132"/>
    <mergeCell ref="B3116:D3116"/>
    <mergeCell ref="B3119:D3119"/>
    <mergeCell ref="B3121:D3121"/>
    <mergeCell ref="B3123:D3123"/>
    <mergeCell ref="B3146:D3146"/>
    <mergeCell ref="B3149:D3149"/>
    <mergeCell ref="B3154:D3154"/>
    <mergeCell ref="B3156:D3156"/>
    <mergeCell ref="B3136:D3136"/>
    <mergeCell ref="B3140:D3140"/>
    <mergeCell ref="B3143:D3143"/>
    <mergeCell ref="B3138:D3138"/>
    <mergeCell ref="B3179:D3179"/>
    <mergeCell ref="B3187:D3187"/>
    <mergeCell ref="B3190:D3190"/>
    <mergeCell ref="B3194:D3194"/>
    <mergeCell ref="B3162:D3162"/>
    <mergeCell ref="B3168:D3168"/>
    <mergeCell ref="B3173:D3173"/>
    <mergeCell ref="B3176:D3176"/>
    <mergeCell ref="B3210:D3210"/>
    <mergeCell ref="B3214:D3214"/>
    <mergeCell ref="B3216:D3216"/>
    <mergeCell ref="B3224:D3224"/>
    <mergeCell ref="B3196:D3196"/>
    <mergeCell ref="B3199:D3199"/>
    <mergeCell ref="B3201:D3201"/>
    <mergeCell ref="B3203:D3203"/>
    <mergeCell ref="B3242:D3242"/>
    <mergeCell ref="B3244:D3244"/>
    <mergeCell ref="B3248:D3248"/>
    <mergeCell ref="B3252:D3252"/>
    <mergeCell ref="B3227:D3227"/>
    <mergeCell ref="B3230:D3230"/>
    <mergeCell ref="B3234:D3234"/>
    <mergeCell ref="B3236:D3236"/>
    <mergeCell ref="B3280:D3280"/>
    <mergeCell ref="B3283:D3283"/>
    <mergeCell ref="B3287:D3287"/>
    <mergeCell ref="B3291:D3291"/>
    <mergeCell ref="B3288:D3288"/>
    <mergeCell ref="B3262:D3262"/>
    <mergeCell ref="B3266:D3266"/>
    <mergeCell ref="B3269:D3269"/>
    <mergeCell ref="B3273:D3273"/>
    <mergeCell ref="B3312:D3312"/>
    <mergeCell ref="B3316:D3316"/>
    <mergeCell ref="B3319:D3319"/>
    <mergeCell ref="B3325:D3325"/>
    <mergeCell ref="B3296:D3296"/>
    <mergeCell ref="B3300:D3300"/>
    <mergeCell ref="B3304:D3304"/>
    <mergeCell ref="B3306:D3306"/>
    <mergeCell ref="B3302:D3302"/>
    <mergeCell ref="B3348:D3348"/>
    <mergeCell ref="B3350:D3350"/>
    <mergeCell ref="B3355:D3355"/>
    <mergeCell ref="B3351:D3351"/>
    <mergeCell ref="B3330:D3330"/>
    <mergeCell ref="B3336:D3336"/>
    <mergeCell ref="B3342:D3342"/>
    <mergeCell ref="B3346:D3346"/>
    <mergeCell ref="B3368:D3368"/>
    <mergeCell ref="B3370:D3370"/>
    <mergeCell ref="B3373:D3373"/>
    <mergeCell ref="B3376:D3376"/>
    <mergeCell ref="B3357:D3357"/>
    <mergeCell ref="B3360:D3360"/>
    <mergeCell ref="B3363:D3363"/>
    <mergeCell ref="B3365:D3365"/>
    <mergeCell ref="B3392:D3392"/>
    <mergeCell ref="B3394:D3394"/>
    <mergeCell ref="B3398:D3398"/>
    <mergeCell ref="B3401:D3401"/>
    <mergeCell ref="B3378:D3378"/>
    <mergeCell ref="B3381:D3381"/>
    <mergeCell ref="B3384:D3384"/>
    <mergeCell ref="B3386:D3386"/>
    <mergeCell ref="B3419:D3419"/>
    <mergeCell ref="B3422:D3422"/>
    <mergeCell ref="B3425:D3425"/>
    <mergeCell ref="B3428:D3428"/>
    <mergeCell ref="B3404:D3404"/>
    <mergeCell ref="B3413:D3413"/>
    <mergeCell ref="B3415:D3415"/>
    <mergeCell ref="B3417:D3417"/>
    <mergeCell ref="B3440:D3440"/>
    <mergeCell ref="B3442:D3442"/>
    <mergeCell ref="B3444:D3444"/>
    <mergeCell ref="B3446:D3446"/>
    <mergeCell ref="B3430:D3430"/>
    <mergeCell ref="B3432:D3432"/>
    <mergeCell ref="B3435:D3435"/>
    <mergeCell ref="B3438:D3438"/>
    <mergeCell ref="B3436:D3436"/>
    <mergeCell ref="B3479:D3479"/>
    <mergeCell ref="B3481:D3481"/>
    <mergeCell ref="B3485:D3485"/>
    <mergeCell ref="B3488:D3488"/>
    <mergeCell ref="B3452:D3452"/>
    <mergeCell ref="B3455:D3455"/>
    <mergeCell ref="B3457:D3457"/>
    <mergeCell ref="B3459:D3459"/>
    <mergeCell ref="B3507:D3507"/>
    <mergeCell ref="B3465:D3465"/>
    <mergeCell ref="B3469:D3469"/>
    <mergeCell ref="B3474:D3474"/>
    <mergeCell ref="B3476:D3476"/>
    <mergeCell ref="B3497:D3497"/>
    <mergeCell ref="B3499:D3499"/>
    <mergeCell ref="B3504:D3504"/>
    <mergeCell ref="B3493:D3493"/>
    <mergeCell ref="B3495:D3495"/>
    <mergeCell ref="B980:D980"/>
    <mergeCell ref="B970:D970"/>
    <mergeCell ref="B973:D973"/>
    <mergeCell ref="B977:D977"/>
    <mergeCell ref="B979:D979"/>
    <mergeCell ref="B963:D963"/>
    <mergeCell ref="B967:D967"/>
    <mergeCell ref="B942:D942"/>
    <mergeCell ref="B946:D946"/>
    <mergeCell ref="B948:D948"/>
    <mergeCell ref="B953:D953"/>
    <mergeCell ref="B957:D957"/>
    <mergeCell ref="B960:D960"/>
    <mergeCell ref="B3518:D3518"/>
    <mergeCell ref="B3516:D3516"/>
    <mergeCell ref="B1963:D1963"/>
    <mergeCell ref="B2021:D2021"/>
    <mergeCell ref="B2026:D2026"/>
    <mergeCell ref="B2227:D2227"/>
    <mergeCell ref="B3501:D3501"/>
    <mergeCell ref="B3515:D3515"/>
    <mergeCell ref="B3513:D3513"/>
    <mergeCell ref="B3511:D3511"/>
  </mergeCells>
  <printOptions/>
  <pageMargins left="1.1023622047244095" right="0.1968503937007874" top="0.3937007874015748" bottom="0.83" header="0" footer="0.61"/>
  <pageSetup horizontalDpi="1200" verticalDpi="1200" orientation="portrait" paperSize="5" scale="90" r:id="rId3"/>
  <headerFooter alignWithMargins="0">
    <oddFooter>&amp;L&amp;F&amp;C&amp;8&amp;R&amp;8&amp;P</oddFooter>
  </headerFooter>
  <rowBreaks count="1" manualBreakCount="1">
    <brk id="67"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lorjuela</dc:creator>
  <cp:keywords/>
  <dc:description/>
  <cp:lastModifiedBy>Miryam Diaz Peña</cp:lastModifiedBy>
  <cp:lastPrinted>2011-03-27T22:53:38Z</cp:lastPrinted>
  <dcterms:created xsi:type="dcterms:W3CDTF">2006-09-11T14:25:49Z</dcterms:created>
  <dcterms:modified xsi:type="dcterms:W3CDTF">2019-08-05T14:22:38Z</dcterms:modified>
  <cp:category/>
  <cp:version/>
  <cp:contentType/>
  <cp:contentStatus/>
</cp:coreProperties>
</file>