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iller E. Martinez SSP\cuestionarios Comision VI\Plenaria Camara 15-05-2020\Anexo Citacion\Luz Mery - Buenv LL\"/>
    </mc:Choice>
  </mc:AlternateContent>
  <bookViews>
    <workbookView xWindow="0" yWindow="0" windowWidth="28800" windowHeight="13020"/>
  </bookViews>
  <sheets>
    <sheet name="DL 517 y RESOL CREG 059 DE 2020" sheetId="1" r:id="rId1"/>
    <sheet name="RESOL 048 DE 2020" sheetId="3" r:id="rId2"/>
    <sheet name="Ejemplo Opción Tarifaria" sheetId="4" r:id="rId3"/>
    <sheet name="Opción Tarifaria con valores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5" l="1"/>
  <c r="C4" i="5" s="1"/>
  <c r="G11" i="4"/>
  <c r="G10" i="4"/>
  <c r="G9" i="4"/>
  <c r="G7" i="4"/>
  <c r="G6" i="4"/>
  <c r="G5" i="4"/>
  <c r="G4" i="4"/>
  <c r="E3" i="5" l="1"/>
  <c r="G3" i="5" s="1"/>
  <c r="F3" i="5"/>
  <c r="C5" i="5"/>
  <c r="F4" i="5"/>
  <c r="E4" i="5"/>
  <c r="G4" i="5" s="1"/>
  <c r="C6" i="5" l="1"/>
  <c r="E5" i="5"/>
  <c r="G5" i="5" s="1"/>
  <c r="F5" i="5"/>
  <c r="C7" i="5" l="1"/>
  <c r="C8" i="5" s="1"/>
  <c r="F6" i="5"/>
  <c r="E6" i="5"/>
  <c r="G6" i="5" s="1"/>
  <c r="F8" i="5" l="1"/>
  <c r="E8" i="5"/>
  <c r="G8" i="5" s="1"/>
  <c r="C9" i="5"/>
  <c r="F9" i="5" l="1"/>
  <c r="E9" i="5"/>
  <c r="G9" i="5" s="1"/>
  <c r="C10" i="5"/>
  <c r="F10" i="5" l="1"/>
  <c r="E10" i="5"/>
  <c r="G10" i="5" s="1"/>
</calcChain>
</file>

<file path=xl/sharedStrings.xml><?xml version="1.0" encoding="utf-8"?>
<sst xmlns="http://schemas.openxmlformats.org/spreadsheetml/2006/main" count="60" uniqueCount="45">
  <si>
    <t>Estrato 1</t>
  </si>
  <si>
    <t>Estrato 2</t>
  </si>
  <si>
    <t>Estrato 3</t>
  </si>
  <si>
    <t>Estrato 4</t>
  </si>
  <si>
    <t>Estrato 5</t>
  </si>
  <si>
    <t>Estrato 6</t>
  </si>
  <si>
    <t>Decreto 517 del 4 de abril de 2020</t>
  </si>
  <si>
    <t>Comerciales e Industriales - Regulados</t>
  </si>
  <si>
    <r>
      <t xml:space="preserve">Estrato
Tipo Uso
</t>
    </r>
    <r>
      <rPr>
        <b/>
        <sz val="10"/>
        <color theme="1"/>
        <rFont val="Arial"/>
        <family val="2"/>
      </rPr>
      <t>(Usuarios Regulados)</t>
    </r>
  </si>
  <si>
    <t>Resolución CREG 048 del 7 de abril de 2020</t>
  </si>
  <si>
    <t>Resolución CREG 059 del 14 de abril de 2020</t>
  </si>
  <si>
    <r>
      <t xml:space="preserve">Aporte voluntario "Comparto mi energía.
</t>
    </r>
    <r>
      <rPr>
        <sz val="10"/>
        <color theme="1"/>
        <rFont val="Arial"/>
        <family val="2"/>
      </rPr>
      <t xml:space="preserve">i- Los usuarios de los Estratos 4 al 6 y los Comercios e Industrias, podrán hacer un aporte voluntario.
ii- Este aporte debe beneficiar a usuraios residenciales conforme lo defina el Ministerio de Minas y Energía - MME.
iii- Los prestadores deben incluir en la factura de los usuarios de estos Estratos un valor (monto o porcentaje) de la factura sugerido como aporte voluntario, pero los usuarios podrán aportar un valor diferente.
iv- Los prestadores deben reportar a la SSPD la aplicación del aporte.
v- Los prestadores deben recibir el pago del concumo de otros usuarios como un aporte voluntario. </t>
    </r>
  </si>
  <si>
    <r>
      <rPr>
        <b/>
        <sz val="10"/>
        <color theme="1"/>
        <rFont val="Arial"/>
        <family val="2"/>
      </rPr>
      <t>Para usuarios de Estratos 3 y 4, los comercializadores deben:</t>
    </r>
    <r>
      <rPr>
        <sz val="10"/>
        <color theme="1"/>
        <rFont val="Arial"/>
        <family val="2"/>
      </rPr>
      <t xml:space="preserve">
i- Diferir el pago del total de consumo más el cargo fijo.
ii- Informar a los usuarios por medio de la factura u otro medio eficaz y comprobable las condiciones del pago diferido.
iii- En facturas posteriores, infomar por medio de la factura u otro medio eficaz y comprobable, el saldo y el número de meses pendientes de pago.
iv- En caso de no pagar la factura en la fecha de pago establecida, se da por aceptado el Pago Diferido.
v- El prestador debe aplicar una tasa de interés para el pago del diferido, de acuerdo a lo establecido en esta resolución.</t>
    </r>
  </si>
  <si>
    <t>vi- Debe ofrecer un periodo de 24 meses para pagar el saldo diferido.
vii- A partir del 30 de mayo de 2020, el comercializador debe ofrecer un perido de gracia mínimo de 2 meses para el pago del monto diferido.
viii- El comercializador podrá incluir los intereses ocasionados durante el periodo de gracia a la tasa antes mencionada.</t>
  </si>
  <si>
    <r>
      <rPr>
        <b/>
        <sz val="10"/>
        <color theme="1"/>
        <rFont val="Arial"/>
        <family val="2"/>
      </rPr>
      <t>Se establecen medidas transitorias para el pago diferido de las facturas de Abril y Mayo de 2020.</t>
    </r>
    <r>
      <rPr>
        <sz val="10"/>
        <color theme="1"/>
        <rFont val="Arial"/>
        <family val="2"/>
      </rPr>
      <t xml:space="preserve">
Para usuarios de Estratos 1 y 2, los prestadores están obligados a ofrecer:
i- Diferir el pago del consumo mayor al Consumo Básico o de Subsistencia.
ii- Informar a los usuarios por medio de la factura u otro medio eficaz y comprobable las condiciones del pago diferido.
iii- En facturas posteriores, infomar por medio de la factura u otro medio eficaz y comprobable, el saldo y el número de meses pendientes de pago.
iv- En caso de no pagar la factura en la fecha de pago establecida, se da por aceptado el Pago Diferido.</t>
    </r>
  </si>
  <si>
    <t>v- El prestador debe aplicar una tasa de interés para el pago del diferido, de acuerdo a lo establecido en esta resolución.
vi- Debe ofrecer un periodo de 36 meses para pagar el saldo diferido.
vii- A partir del 30 de mayo de 2020, el comercializador debe ofrecer un perido de gracia mínimo de 2 meses para el pago del monto diferido.
viii- El comercializador podrá incluir los intereses ocasionados durante el periodo de gracia a la tasa antes mencionada.</t>
  </si>
  <si>
    <r>
      <rPr>
        <b/>
        <sz val="10"/>
        <color theme="1"/>
        <rFont val="Arial"/>
        <family val="2"/>
      </rPr>
      <t>El Decreto establece la obligación a los comercializadores para:</t>
    </r>
    <r>
      <rPr>
        <sz val="10"/>
        <color theme="1"/>
        <rFont val="Arial"/>
        <family val="2"/>
      </rPr>
      <t xml:space="preserve">
i- Diferir el pago del consumo básico o de subsistencia que no sea subsidiado hasta 36 meses, siempre que haya una línea de liquidez, pero aún si el prestador no la toma está obligado a diferir el pago.
ii- Deben aplicar lo establecido en este Decreto sobre las facturas de Abril y Mayo de 2020.
iii- Sobre el total del monto a diferir, el comercializador debe aplicar una tasa de interés de 0%.</t>
    </r>
  </si>
  <si>
    <r>
      <rPr>
        <b/>
        <sz val="10"/>
        <color theme="1"/>
        <rFont val="Arial"/>
        <family val="2"/>
      </rPr>
      <t>De igual manera los comercializadores deben:</t>
    </r>
    <r>
      <rPr>
        <sz val="10"/>
        <color theme="1"/>
        <rFont val="Arial"/>
        <family val="2"/>
      </rPr>
      <t xml:space="preserve">
iv- Si hay línea de liquidez y los usuarios pagan la factura en la fecha de vencimiento, el presator debe ofrecer descuento mínimo del 10% sobre el valor no subsidiado.
v- En caso el prestador no ofrezca el descuento, solo accederá al 75% de la línea de liquidez con tasa del 0% nominal sobre el monto a diferir.  </t>
    </r>
  </si>
  <si>
    <r>
      <rPr>
        <b/>
        <sz val="10"/>
        <color theme="1"/>
        <rFont val="Arial"/>
        <family val="2"/>
      </rPr>
      <t>Para usuarios de Estrato 5 y 6, Comercios e Industrias, los comercializadores deben:</t>
    </r>
    <r>
      <rPr>
        <sz val="10"/>
        <color theme="1"/>
        <rFont val="Arial"/>
        <family val="2"/>
      </rPr>
      <t xml:space="preserve">
i- Ofrecer un acuerdo de pago previo a la suspensión del servicio en el que se incorporen como mínimo la misma tasa de interés y plazo de pago establecidos en esta resolución.
ii- El periodo de pago lo podrá establecer el comercializador.</t>
    </r>
  </si>
  <si>
    <t>iii- El comercializador debe aplicar una tasa de interés para el pago del diferido, de acuerdo a lo establecido en esta resolución.
iv- A partir del 30 de mayo de 2020, el comercializador debe ofrecer un perido de gracia mínimo de 2 meses para el pago del monto diferido.
v- El comercializador podrá incluir los intereses ocasionados durante el periodo de gracia a la tasa antes mencionada.</t>
  </si>
  <si>
    <t>CUADRO RESUMEN MARCO LEGAL SERVICIO PÚBLICO DE GAS COMBUSTIBLE POR REDES.</t>
  </si>
  <si>
    <r>
      <rPr>
        <b/>
        <sz val="10"/>
        <color theme="1"/>
        <rFont val="Arial"/>
        <family val="2"/>
      </rPr>
      <t>Para usuarios de Estrato 1 y 2, los comercializadores deben:</t>
    </r>
    <r>
      <rPr>
        <sz val="10"/>
        <color theme="1"/>
        <rFont val="Arial"/>
        <family val="2"/>
      </rPr>
      <t xml:space="preserve">
i- Ofrecer una opción tarifaria con las siguientes condiciones: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
ii- Divulgación de la medida en medios eficaces.
iii- Plazos de 36 a 60 meses.
iv- Tasa de interes menor a la tasa de los creditos comerciales de la empresa de las 3 semanas previas a la resolución.</t>
    </r>
  </si>
  <si>
    <t>v- Reducciones en tarifas garantizadas los primeros 3 meses.
vi- Porcentaje de variación no puede superar la inflación mensual en los primeros 12 meses.
vii- Porcentaje de variación anual no puede superar la inflación anual + 6%.
viii- Visualización en la factura de la tarifa y la opción tarifaria.
ix- Posibilidad de salir de la opción tarifaria pagando el saldo acumulado.</t>
  </si>
  <si>
    <r>
      <rPr>
        <b/>
        <sz val="10"/>
        <color theme="1"/>
        <rFont val="Arial"/>
        <family val="2"/>
      </rPr>
      <t xml:space="preserve">Para usuarios de Estratos 3 al 6, Comercios, Industrias y de Otros Usos, los comercializadores deben:
</t>
    </r>
    <r>
      <rPr>
        <sz val="10"/>
        <color theme="1"/>
        <rFont val="Arial"/>
        <family val="2"/>
      </rPr>
      <t xml:space="preserve">i- Ofrecer una opción tarifaria con las siguientes condiciones:
ii- Divulgación de la medida en medios eficaces.
iii- Plazos de 36 a 60 meses.
</t>
    </r>
  </si>
  <si>
    <t>iv- Tasa de interes menor a la tasa de los creditos comerciales de la empresa de las 3 semanas previas a la resolución.
v- Visualización en la factura de la tarifa y la opción tarifaria.
vi- Posibilidad de salir de la opción tarifaria pagando el saldo acumulado.</t>
  </si>
  <si>
    <t>Tarifa actual</t>
  </si>
  <si>
    <t>Diferencia</t>
  </si>
  <si>
    <t>Opción tarifaria</t>
  </si>
  <si>
    <t>Mes 1</t>
  </si>
  <si>
    <t>Mes 2</t>
  </si>
  <si>
    <t>Mes 3</t>
  </si>
  <si>
    <t>Mes 4</t>
  </si>
  <si>
    <t>.  .  .</t>
  </si>
  <si>
    <t>Mes final -2</t>
  </si>
  <si>
    <t>Mes final -1</t>
  </si>
  <si>
    <t>Mes final</t>
  </si>
  <si>
    <t>Pago actual</t>
  </si>
  <si>
    <t>Opción de pago</t>
  </si>
  <si>
    <t>Mes 34</t>
  </si>
  <si>
    <t>Mes 35</t>
  </si>
  <si>
    <t>Mes 36            (3 años)</t>
  </si>
  <si>
    <t>Consumo mes E2 m3</t>
  </si>
  <si>
    <t>tarifa mes $/m3</t>
  </si>
  <si>
    <t>Se estiman 36 meses</t>
  </si>
  <si>
    <t>Valores en pesos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</si>
</sst>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-yyyy"/>
    <numFmt numFmtId="165" formatCode="_-&quot;$&quot;* #,##0_-;\-&quot;$&quot;* #,##0_-;_-&quot;$&quot;* &quot;-&quot;??_-;_-@_-"/>
    <numFmt numFmtId="166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3" borderId="0" xfId="0" applyFont="1" applyFill="1"/>
    <xf numFmtId="0" fontId="3" fillId="6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3" borderId="0" xfId="0" applyFont="1" applyFill="1" applyAlignment="1">
      <alignment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9" fontId="0" fillId="0" borderId="0" xfId="1" applyFont="1" applyAlignment="1">
      <alignment horizontal="center"/>
    </xf>
    <xf numFmtId="9" fontId="0" fillId="0" borderId="0" xfId="1" applyFont="1"/>
    <xf numFmtId="9" fontId="0" fillId="0" borderId="0" xfId="0" applyNumberFormat="1"/>
    <xf numFmtId="164" fontId="0" fillId="0" borderId="0" xfId="0" applyNumberFormat="1" applyAlignment="1">
      <alignment horizontal="right"/>
    </xf>
    <xf numFmtId="165" fontId="0" fillId="0" borderId="0" xfId="1" applyNumberFormat="1" applyFont="1" applyAlignment="1">
      <alignment horizontal="center"/>
    </xf>
    <xf numFmtId="165" fontId="0" fillId="0" borderId="0" xfId="2" applyNumberFormat="1" applyFont="1" applyAlignment="1">
      <alignment horizontal="center"/>
    </xf>
    <xf numFmtId="165" fontId="0" fillId="0" borderId="0" xfId="2" applyNumberFormat="1" applyFont="1"/>
    <xf numFmtId="165" fontId="0" fillId="0" borderId="0" xfId="0" applyNumberFormat="1"/>
    <xf numFmtId="166" fontId="0" fillId="0" borderId="0" xfId="2" applyFont="1"/>
    <xf numFmtId="0" fontId="3" fillId="3" borderId="5" xfId="0" applyFont="1" applyFill="1" applyBorder="1" applyAlignment="1">
      <alignment horizontal="justify" vertical="top" wrapText="1"/>
    </xf>
    <xf numFmtId="0" fontId="3" fillId="3" borderId="7" xfId="0" applyFont="1" applyFill="1" applyBorder="1" applyAlignment="1">
      <alignment horizontal="justify" vertical="top" wrapText="1"/>
    </xf>
    <xf numFmtId="0" fontId="3" fillId="3" borderId="6" xfId="0" applyFont="1" applyFill="1" applyBorder="1" applyAlignment="1">
      <alignment horizontal="justify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justify" vertical="top" wrapText="1"/>
    </xf>
    <xf numFmtId="0" fontId="3" fillId="3" borderId="16" xfId="0" applyFont="1" applyFill="1" applyBorder="1" applyAlignment="1">
      <alignment horizontal="justify" vertical="top" wrapText="1"/>
    </xf>
    <xf numFmtId="0" fontId="3" fillId="3" borderId="11" xfId="0" applyFont="1" applyFill="1" applyBorder="1" applyAlignment="1">
      <alignment horizontal="justify" vertical="top" wrapText="1"/>
    </xf>
    <xf numFmtId="0" fontId="3" fillId="3" borderId="12" xfId="0" applyFont="1" applyFill="1" applyBorder="1" applyAlignment="1">
      <alignment horizontal="justify" vertical="top" wrapText="1"/>
    </xf>
    <xf numFmtId="0" fontId="1" fillId="6" borderId="9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justify" vertical="top" wrapText="1"/>
    </xf>
    <xf numFmtId="0" fontId="5" fillId="3" borderId="0" xfId="0" applyFont="1" applyFill="1" applyBorder="1" applyAlignment="1">
      <alignment horizontal="justify" vertical="top" wrapText="1"/>
    </xf>
    <xf numFmtId="0" fontId="5" fillId="3" borderId="14" xfId="0" applyFont="1" applyFill="1" applyBorder="1" applyAlignment="1">
      <alignment horizontal="justify" vertical="top" wrapText="1"/>
    </xf>
    <xf numFmtId="0" fontId="3" fillId="3" borderId="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0" fontId="3" fillId="0" borderId="2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</cellXfs>
  <cellStyles count="3">
    <cellStyle name="Moneda 2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Modelo</a:t>
            </a:r>
            <a:r>
              <a:rPr lang="en-US" baseline="0"/>
              <a:t> o</a:t>
            </a:r>
            <a:r>
              <a:rPr lang="en-US"/>
              <a:t>pción tarifaria </a:t>
            </a:r>
          </a:p>
        </c:rich>
      </c:tx>
      <c:layout>
        <c:manualLayout>
          <c:xMode val="edge"/>
          <c:yMode val="edge"/>
          <c:x val="0.35555741791356532"/>
          <c:y val="4.32007787891288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335168993446365E-2"/>
          <c:y val="0.17171296296296296"/>
          <c:w val="0.85013177033852361"/>
          <c:h val="0.56802384076990375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'Ejemplo Opción Tarifaria'!$D$3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'Ejemplo Opción Tarifaria'!$B$4:$B$11</c:f>
              <c:strCache>
                <c:ptCount val="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.  .  .</c:v>
                </c:pt>
                <c:pt idx="5">
                  <c:v>Mes final -2</c:v>
                </c:pt>
                <c:pt idx="6">
                  <c:v>Mes final -1</c:v>
                </c:pt>
                <c:pt idx="7">
                  <c:v>Mes final</c:v>
                </c:pt>
              </c:strCache>
            </c:strRef>
          </c:cat>
          <c:val>
            <c:numRef>
              <c:f>'Ejemplo Opción Tarifaria'!$D$4:$D$11</c:f>
              <c:numCache>
                <c:formatCode>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93E6-4DA3-9D60-0420FBE1C82E}"/>
            </c:ext>
          </c:extLst>
        </c:ser>
        <c:ser>
          <c:idx val="2"/>
          <c:order val="2"/>
          <c:tx>
            <c:strRef>
              <c:f>'Ejemplo Opción Tarifaria'!$E$3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'Ejemplo Opción Tarifaria'!$B$4:$B$11</c:f>
              <c:strCache>
                <c:ptCount val="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.  .  .</c:v>
                </c:pt>
                <c:pt idx="5">
                  <c:v>Mes final -2</c:v>
                </c:pt>
                <c:pt idx="6">
                  <c:v>Mes final -1</c:v>
                </c:pt>
                <c:pt idx="7">
                  <c:v>Mes final</c:v>
                </c:pt>
              </c:strCache>
            </c:strRef>
          </c:cat>
          <c:val>
            <c:numRef>
              <c:f>'Ejemplo Opción Tarifaria'!$E$4:$E$11</c:f>
              <c:numCache>
                <c:formatCode>0%</c:formatCode>
                <c:ptCount val="8"/>
                <c:pt idx="0">
                  <c:v>0.6</c:v>
                </c:pt>
                <c:pt idx="1">
                  <c:v>0.6</c:v>
                </c:pt>
                <c:pt idx="2">
                  <c:v>0.7</c:v>
                </c:pt>
                <c:pt idx="3">
                  <c:v>0.7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E6-4DA3-9D60-0420FBE1C82E}"/>
            </c:ext>
          </c:extLst>
        </c:ser>
        <c:ser>
          <c:idx val="3"/>
          <c:order val="3"/>
          <c:tx>
            <c:strRef>
              <c:f>'Ejemplo Opción Tarifaria'!$F$3</c:f>
              <c:strCache>
                <c:ptCount val="1"/>
                <c:pt idx="0">
                  <c:v>Diferencia</c:v>
                </c:pt>
              </c:strCache>
            </c:strRef>
          </c:tx>
          <c:spPr>
            <a:pattFill prst="pct90">
              <a:fgClr>
                <a:schemeClr val="accent2">
                  <a:lumMod val="75000"/>
                </a:schemeClr>
              </a:fgClr>
              <a:bgClr>
                <a:schemeClr val="accent1">
                  <a:lumMod val="5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'Ejemplo Opción Tarifaria'!$B$4:$B$11</c:f>
              <c:strCache>
                <c:ptCount val="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.  .  .</c:v>
                </c:pt>
                <c:pt idx="5">
                  <c:v>Mes final -2</c:v>
                </c:pt>
                <c:pt idx="6">
                  <c:v>Mes final -1</c:v>
                </c:pt>
                <c:pt idx="7">
                  <c:v>Mes final</c:v>
                </c:pt>
              </c:strCache>
            </c:strRef>
          </c:cat>
          <c:val>
            <c:numRef>
              <c:f>'Ejemplo Opción Tarifaria'!$F$4:$F$11</c:f>
              <c:numCache>
                <c:formatCode>0%</c:formatCode>
                <c:ptCount val="8"/>
                <c:pt idx="0">
                  <c:v>0.4</c:v>
                </c:pt>
                <c:pt idx="1">
                  <c:v>0.4</c:v>
                </c:pt>
                <c:pt idx="2">
                  <c:v>0.3</c:v>
                </c:pt>
                <c:pt idx="3">
                  <c:v>0.3</c:v>
                </c:pt>
                <c:pt idx="5">
                  <c:v>0.2</c:v>
                </c:pt>
                <c:pt idx="6">
                  <c:v>0.17</c:v>
                </c:pt>
                <c:pt idx="7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E6-4DA3-9D60-0420FBE1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2348656"/>
        <c:axId val="1442347024"/>
      </c:barChart>
      <c:lineChart>
        <c:grouping val="standard"/>
        <c:varyColors val="0"/>
        <c:ser>
          <c:idx val="0"/>
          <c:order val="0"/>
          <c:tx>
            <c:strRef>
              <c:f>'Ejemplo Opción Tarifaria'!$C$3</c:f>
              <c:strCache>
                <c:ptCount val="1"/>
                <c:pt idx="0">
                  <c:v>Tarifa actual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'Ejemplo Opción Tarifaria'!$B$4:$B$11</c:f>
              <c:strCache>
                <c:ptCount val="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.  .  .</c:v>
                </c:pt>
                <c:pt idx="5">
                  <c:v>Mes final -2</c:v>
                </c:pt>
                <c:pt idx="6">
                  <c:v>Mes final -1</c:v>
                </c:pt>
                <c:pt idx="7">
                  <c:v>Mes final</c:v>
                </c:pt>
              </c:strCache>
            </c:strRef>
          </c:cat>
          <c:val>
            <c:numRef>
              <c:f>'Ejemplo Opción Tarifaria'!$C$4:$C$11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E6-4DA3-9D60-0420FBE1C82E}"/>
            </c:ext>
          </c:extLst>
        </c:ser>
        <c:ser>
          <c:idx val="4"/>
          <c:order val="4"/>
          <c:tx>
            <c:strRef>
              <c:f>'Ejemplo Opción Tarifaria'!$G$3</c:f>
              <c:strCache>
                <c:ptCount val="1"/>
                <c:pt idx="0">
                  <c:v>Opción tarifaria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'Ejemplo Opción Tarifaria'!$B$4:$B$11</c:f>
              <c:strCache>
                <c:ptCount val="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.  .  .</c:v>
                </c:pt>
                <c:pt idx="5">
                  <c:v>Mes final -2</c:v>
                </c:pt>
                <c:pt idx="6">
                  <c:v>Mes final -1</c:v>
                </c:pt>
                <c:pt idx="7">
                  <c:v>Mes final</c:v>
                </c:pt>
              </c:strCache>
            </c:strRef>
          </c:cat>
          <c:val>
            <c:numRef>
              <c:f>'Ejemplo Opción Tarifaria'!$G$4:$G$11</c:f>
              <c:numCache>
                <c:formatCode>0%</c:formatCode>
                <c:ptCount val="8"/>
                <c:pt idx="0">
                  <c:v>0.6</c:v>
                </c:pt>
                <c:pt idx="1">
                  <c:v>0.6</c:v>
                </c:pt>
                <c:pt idx="2">
                  <c:v>0.7</c:v>
                </c:pt>
                <c:pt idx="3">
                  <c:v>0.7</c:v>
                </c:pt>
                <c:pt idx="4">
                  <c:v>0.95</c:v>
                </c:pt>
                <c:pt idx="5">
                  <c:v>1.2</c:v>
                </c:pt>
                <c:pt idx="6">
                  <c:v>1.17</c:v>
                </c:pt>
                <c:pt idx="7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30-4E95-A6FA-169244CDB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337232"/>
        <c:axId val="1442339408"/>
      </c:lineChart>
      <c:catAx>
        <c:axId val="144234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347024"/>
        <c:crosses val="autoZero"/>
        <c:auto val="1"/>
        <c:lblAlgn val="ctr"/>
        <c:lblOffset val="100"/>
        <c:noMultiLvlLbl val="0"/>
      </c:catAx>
      <c:valAx>
        <c:axId val="1442347024"/>
        <c:scaling>
          <c:orientation val="minMax"/>
          <c:max val="1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348656"/>
        <c:crosses val="autoZero"/>
        <c:crossBetween val="between"/>
      </c:valAx>
      <c:valAx>
        <c:axId val="1442339408"/>
        <c:scaling>
          <c:orientation val="minMax"/>
          <c:max val="1.4"/>
        </c:scaling>
        <c:delete val="1"/>
        <c:axPos val="r"/>
        <c:numFmt formatCode="0%" sourceLinked="1"/>
        <c:majorTickMark val="out"/>
        <c:minorTickMark val="none"/>
        <c:tickLblPos val="nextTo"/>
        <c:crossAx val="1442337232"/>
        <c:crosses val="max"/>
        <c:crossBetween val="between"/>
      </c:valAx>
      <c:catAx>
        <c:axId val="144233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2339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7.9615988298686449E-2"/>
          <c:y val="0.86561650943892188"/>
          <c:w val="0.65467462965309575"/>
          <c:h val="6.6274385865521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Opción</a:t>
            </a:r>
            <a:r>
              <a:rPr lang="en-US" baseline="0"/>
              <a:t> de financiación de factura estimada </a:t>
            </a:r>
          </a:p>
          <a:p>
            <a:pPr>
              <a:defRPr/>
            </a:pPr>
            <a:r>
              <a:rPr lang="en-US" baseline="0"/>
              <a:t>para un hogar de estrato 2</a:t>
            </a:r>
            <a:endParaRPr lang="en-US"/>
          </a:p>
        </c:rich>
      </c:tx>
      <c:layout>
        <c:manualLayout>
          <c:xMode val="edge"/>
          <c:yMode val="edge"/>
          <c:x val="0.16315693531001163"/>
          <c:y val="1.96367176314222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29337643036367"/>
          <c:y val="0.19134976302965795"/>
          <c:w val="0.83817371437696742"/>
          <c:h val="0.5758784416053495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'Opción Tarifaria con valores'!$D$2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'Opción Tarifaria con valores'!$B$3:$B$10</c:f>
              <c:strCache>
                <c:ptCount val="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.  .  .</c:v>
                </c:pt>
                <c:pt idx="5">
                  <c:v>Mes 34</c:v>
                </c:pt>
                <c:pt idx="6">
                  <c:v>Mes 35</c:v>
                </c:pt>
                <c:pt idx="7">
                  <c:v>Mes 36            (3 años)</c:v>
                </c:pt>
              </c:strCache>
            </c:strRef>
          </c:cat>
          <c:val>
            <c:numRef>
              <c:f>'Opción Tarifaria con valores'!$D$3:$D$10</c:f>
              <c:numCache>
                <c:formatCode>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9C84-429D-ACC7-031917999231}"/>
            </c:ext>
          </c:extLst>
        </c:ser>
        <c:ser>
          <c:idx val="2"/>
          <c:order val="2"/>
          <c:tx>
            <c:strRef>
              <c:f>'Opción Tarifaria con valores'!$E$2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'Opción Tarifaria con valores'!$B$3:$B$10</c:f>
              <c:strCache>
                <c:ptCount val="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.  .  .</c:v>
                </c:pt>
                <c:pt idx="5">
                  <c:v>Mes 34</c:v>
                </c:pt>
                <c:pt idx="6">
                  <c:v>Mes 35</c:v>
                </c:pt>
                <c:pt idx="7">
                  <c:v>Mes 36            (3 años)</c:v>
                </c:pt>
              </c:strCache>
            </c:strRef>
          </c:cat>
          <c:val>
            <c:numRef>
              <c:f>'Opción Tarifaria con valores'!$E$3:$E$10</c:f>
              <c:numCache>
                <c:formatCode>_-"$"* #,##0_-;\-"$"* #,##0_-;_-"$"* "-"??_-;_-@_-</c:formatCode>
                <c:ptCount val="8"/>
                <c:pt idx="0">
                  <c:v>9779.7000000000007</c:v>
                </c:pt>
                <c:pt idx="1">
                  <c:v>9779.7000000000007</c:v>
                </c:pt>
                <c:pt idx="2">
                  <c:v>11409.650000000001</c:v>
                </c:pt>
                <c:pt idx="3">
                  <c:v>11409.650000000001</c:v>
                </c:pt>
                <c:pt idx="5">
                  <c:v>16299.500000000002</c:v>
                </c:pt>
                <c:pt idx="6">
                  <c:v>16299.500000000002</c:v>
                </c:pt>
                <c:pt idx="7">
                  <c:v>16299.500000000002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84-429D-ACC7-031917999231}"/>
            </c:ext>
          </c:extLst>
        </c:ser>
        <c:ser>
          <c:idx val="3"/>
          <c:order val="3"/>
          <c:tx>
            <c:strRef>
              <c:f>'Opción Tarifaria con valores'!$F$2</c:f>
              <c:strCache>
                <c:ptCount val="1"/>
                <c:pt idx="0">
                  <c:v>Diferencia</c:v>
                </c:pt>
              </c:strCache>
            </c:strRef>
          </c:tx>
          <c:spPr>
            <a:pattFill prst="pct90">
              <a:fgClr>
                <a:schemeClr val="accent2">
                  <a:lumMod val="75000"/>
                </a:schemeClr>
              </a:fgClr>
              <a:bgClr>
                <a:schemeClr val="accent1">
                  <a:lumMod val="5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'Opción Tarifaria con valores'!$B$3:$B$10</c:f>
              <c:strCache>
                <c:ptCount val="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.  .  .</c:v>
                </c:pt>
                <c:pt idx="5">
                  <c:v>Mes 34</c:v>
                </c:pt>
                <c:pt idx="6">
                  <c:v>Mes 35</c:v>
                </c:pt>
                <c:pt idx="7">
                  <c:v>Mes 36            (3 años)</c:v>
                </c:pt>
              </c:strCache>
            </c:strRef>
          </c:cat>
          <c:val>
            <c:numRef>
              <c:f>'Opción Tarifaria con valores'!$F$3:$F$10</c:f>
              <c:numCache>
                <c:formatCode>_-"$"* #,##0_-;\-"$"* #,##0_-;_-"$"* "-"??_-;_-@_-</c:formatCode>
                <c:ptCount val="8"/>
                <c:pt idx="0">
                  <c:v>6519.8000000000011</c:v>
                </c:pt>
                <c:pt idx="1">
                  <c:v>6519.8000000000011</c:v>
                </c:pt>
                <c:pt idx="2">
                  <c:v>4889.8500000000004</c:v>
                </c:pt>
                <c:pt idx="3">
                  <c:v>4889.8500000000004</c:v>
                </c:pt>
                <c:pt idx="5">
                  <c:v>3259.9000000000005</c:v>
                </c:pt>
                <c:pt idx="6">
                  <c:v>2770.9150000000004</c:v>
                </c:pt>
                <c:pt idx="7">
                  <c:v>2444.9250000000002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84-429D-ACC7-031917999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2338320"/>
        <c:axId val="1442339952"/>
      </c:barChart>
      <c:lineChart>
        <c:grouping val="standard"/>
        <c:varyColors val="0"/>
        <c:ser>
          <c:idx val="0"/>
          <c:order val="0"/>
          <c:tx>
            <c:strRef>
              <c:f>'Opción Tarifaria con valores'!$C$2</c:f>
              <c:strCache>
                <c:ptCount val="1"/>
                <c:pt idx="0">
                  <c:v>Pago actual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'Opción Tarifaria con valores'!$A$3:$B$10</c:f>
              <c:strCache>
                <c:ptCount val="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.  .  .</c:v>
                </c:pt>
                <c:pt idx="5">
                  <c:v>Mes 34</c:v>
                </c:pt>
                <c:pt idx="6">
                  <c:v>Mes 35</c:v>
                </c:pt>
                <c:pt idx="7">
                  <c:v>Mes 36            (3 años)</c:v>
                </c:pt>
              </c:strCache>
            </c:strRef>
          </c:cat>
          <c:val>
            <c:numRef>
              <c:f>'Opción Tarifaria con valores'!$C$3:$C$10</c:f>
              <c:numCache>
                <c:formatCode>_-"$"* #,##0_-;\-"$"* #,##0_-;_-"$"* "-"??_-;_-@_-</c:formatCode>
                <c:ptCount val="8"/>
                <c:pt idx="0">
                  <c:v>16299.500000000002</c:v>
                </c:pt>
                <c:pt idx="1">
                  <c:v>16299.500000000002</c:v>
                </c:pt>
                <c:pt idx="2">
                  <c:v>16299.500000000002</c:v>
                </c:pt>
                <c:pt idx="3">
                  <c:v>16299.500000000002</c:v>
                </c:pt>
                <c:pt idx="4">
                  <c:v>16299.500000000002</c:v>
                </c:pt>
                <c:pt idx="5">
                  <c:v>16299.500000000002</c:v>
                </c:pt>
                <c:pt idx="6">
                  <c:v>16299.500000000002</c:v>
                </c:pt>
                <c:pt idx="7">
                  <c:v>16299.500000000002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84-429D-ACC7-031917999231}"/>
            </c:ext>
          </c:extLst>
        </c:ser>
        <c:ser>
          <c:idx val="4"/>
          <c:order val="4"/>
          <c:tx>
            <c:strRef>
              <c:f>'Opción Tarifaria con valores'!$G$2</c:f>
              <c:strCache>
                <c:ptCount val="1"/>
                <c:pt idx="0">
                  <c:v>Opción de pago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'Opción Tarifaria con valores'!$A$3:$B$10</c:f>
              <c:strCache>
                <c:ptCount val="8"/>
                <c:pt idx="0">
                  <c:v>Mes 1</c:v>
                </c:pt>
                <c:pt idx="1">
                  <c:v>Mes 2</c:v>
                </c:pt>
                <c:pt idx="2">
                  <c:v>Mes 3</c:v>
                </c:pt>
                <c:pt idx="3">
                  <c:v>Mes 4</c:v>
                </c:pt>
                <c:pt idx="4">
                  <c:v>.  .  .</c:v>
                </c:pt>
                <c:pt idx="5">
                  <c:v>Mes 34</c:v>
                </c:pt>
                <c:pt idx="6">
                  <c:v>Mes 35</c:v>
                </c:pt>
                <c:pt idx="7">
                  <c:v>Mes 36            (3 años)</c:v>
                </c:pt>
              </c:strCache>
            </c:strRef>
          </c:cat>
          <c:val>
            <c:numRef>
              <c:f>'Opción Tarifaria con valores'!$G$3:$G$10</c:f>
              <c:numCache>
                <c:formatCode>_-"$"* #,##0_-;\-"$"* #,##0_-;_-"$"* "-"??_-;_-@_-</c:formatCode>
                <c:ptCount val="8"/>
                <c:pt idx="0">
                  <c:v>9779.7000000000007</c:v>
                </c:pt>
                <c:pt idx="1">
                  <c:v>9779.7000000000007</c:v>
                </c:pt>
                <c:pt idx="2">
                  <c:v>11409.650000000001</c:v>
                </c:pt>
                <c:pt idx="3">
                  <c:v>11409.650000000001</c:v>
                </c:pt>
                <c:pt idx="4">
                  <c:v>15000</c:v>
                </c:pt>
                <c:pt idx="5">
                  <c:v>19559.400000000001</c:v>
                </c:pt>
                <c:pt idx="6">
                  <c:v>19070.415000000001</c:v>
                </c:pt>
                <c:pt idx="7">
                  <c:v>18744.425000000003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C-4256-8725-FA5E4ECC9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340496"/>
        <c:axId val="1442343216"/>
      </c:lineChart>
      <c:catAx>
        <c:axId val="144233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339952"/>
        <c:crosses val="autoZero"/>
        <c:auto val="1"/>
        <c:lblAlgn val="ctr"/>
        <c:lblOffset val="100"/>
        <c:noMultiLvlLbl val="0"/>
      </c:catAx>
      <c:valAx>
        <c:axId val="1442339952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338320"/>
        <c:crosses val="autoZero"/>
        <c:crossBetween val="between"/>
      </c:valAx>
      <c:valAx>
        <c:axId val="1442343216"/>
        <c:scaling>
          <c:orientation val="minMax"/>
          <c:max val="25000"/>
        </c:scaling>
        <c:delete val="1"/>
        <c:axPos val="r"/>
        <c:numFmt formatCode="_-&quot;$&quot;* #,##0_-;\-&quot;$&quot;* #,##0_-;_-&quot;$&quot;* &quot;-&quot;??_-;_-@_-" sourceLinked="1"/>
        <c:majorTickMark val="out"/>
        <c:minorTickMark val="none"/>
        <c:tickLblPos val="nextTo"/>
        <c:crossAx val="1442340496"/>
        <c:crosses val="max"/>
        <c:crossBetween val="between"/>
      </c:valAx>
      <c:catAx>
        <c:axId val="144234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2343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30579105673854E-2"/>
          <c:y val="0.86168916591263744"/>
          <c:w val="0.66410944395942295"/>
          <c:h val="6.62743858655215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538162</xdr:colOff>
      <xdr:row>1</xdr:row>
      <xdr:rowOff>90487</xdr:rowOff>
    </xdr:from>
    <xdr:to>
      <xdr:col>14</xdr:col>
      <xdr:colOff>657225</xdr:colOff>
      <xdr:row>17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226CE7-8CFC-4DDD-959F-17FAC3FD3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0.28908</cdr:x>
      <cdr:y>0.15945</cdr:y>
    </cdr:from>
    <cdr:to>
      <cdr:x>0.56497</cdr:x>
      <cdr:y>0.3782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8E80ED11-B10C-4BA1-9B06-3EC1956420CF}"/>
            </a:ext>
          </a:extLst>
        </cdr:cNvPr>
        <cdr:cNvSpPr txBox="1"/>
      </cdr:nvSpPr>
      <cdr:spPr>
        <a:xfrm xmlns:a="http://schemas.openxmlformats.org/drawingml/2006/main">
          <a:off x="1576388" y="515617"/>
          <a:ext cx="1504429" cy="7073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900"/>
            <a:t>Valores definidos </a:t>
          </a:r>
        </a:p>
        <a:p xmlns:a="http://schemas.openxmlformats.org/drawingml/2006/main">
          <a:r>
            <a:rPr lang="es-CO" sz="900"/>
            <a:t>por cada comercializador</a:t>
          </a:r>
        </a:p>
      </cdr:txBody>
    </cdr:sp>
  </cdr:relSizeAnchor>
  <cdr:relSizeAnchor xmlns:cdr="http://schemas.openxmlformats.org/drawingml/2006/chartDrawing">
    <cdr:from>
      <cdr:x>0.52489</cdr:x>
      <cdr:y>0.21944</cdr:y>
    </cdr:from>
    <cdr:to>
      <cdr:x>0.68908</cdr:x>
      <cdr:y>0.30191</cdr:y>
    </cdr:to>
    <cdr:cxnSp macro="">
      <cdr:nvCxnSpPr>
        <cdr:cNvPr id="4" name="Conector recto de flecha 3">
          <a:extLst xmlns:a="http://schemas.openxmlformats.org/drawingml/2006/main">
            <a:ext uri="{FF2B5EF4-FFF2-40B4-BE49-F238E27FC236}">
              <a16:creationId xmlns:a16="http://schemas.microsoft.com/office/drawing/2014/main" id="{13E9C985-021E-4193-857D-39043D126F8E}"/>
            </a:ext>
          </a:extLst>
        </cdr:cNvPr>
        <cdr:cNvCxnSpPr/>
      </cdr:nvCxnSpPr>
      <cdr:spPr>
        <a:xfrm xmlns:a="http://schemas.openxmlformats.org/drawingml/2006/main">
          <a:off x="2862258" y="709611"/>
          <a:ext cx="895355" cy="266702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0.40611</cdr:x>
      <cdr:y>0.26657</cdr:y>
    </cdr:from>
    <cdr:to>
      <cdr:x>0.47424</cdr:x>
      <cdr:y>0.38733</cdr:y>
    </cdr:to>
    <cdr:cxnSp macro="">
      <cdr:nvCxnSpPr>
        <cdr:cNvPr id="6" name="Conector recto de flecha 5">
          <a:extLst xmlns:a="http://schemas.openxmlformats.org/drawingml/2006/main">
            <a:ext uri="{FF2B5EF4-FFF2-40B4-BE49-F238E27FC236}">
              <a16:creationId xmlns:a16="http://schemas.microsoft.com/office/drawing/2014/main" id="{03D5B3D9-8524-4029-90B1-30D6A550B64E}"/>
            </a:ext>
          </a:extLst>
        </cdr:cNvPr>
        <cdr:cNvCxnSpPr/>
      </cdr:nvCxnSpPr>
      <cdr:spPr>
        <a:xfrm xmlns:a="http://schemas.openxmlformats.org/drawingml/2006/main">
          <a:off x="2214543" y="862018"/>
          <a:ext cx="371495" cy="39052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0.75022</cdr:x>
      <cdr:y>0.86725</cdr:y>
    </cdr:from>
    <cdr:to>
      <cdr:x>0.9738</cdr:x>
      <cdr:y>0.96465</cdr:y>
    </cdr:to>
    <cdr:sp macro="" textlink="">
      <cdr:nvSpPr>
        <cdr:cNvPr id="9" name="CuadroTexto 1">
          <a:extLst xmlns:a="http://schemas.openxmlformats.org/drawingml/2006/main">
            <a:ext uri="{FF2B5EF4-FFF2-40B4-BE49-F238E27FC236}">
              <a16:creationId xmlns:a16="http://schemas.microsoft.com/office/drawing/2014/main" id="{F5E0986A-82AB-4263-8A96-E6EE03F34062}"/>
            </a:ext>
          </a:extLst>
        </cdr:cNvPr>
        <cdr:cNvSpPr txBox="1"/>
      </cdr:nvSpPr>
      <cdr:spPr>
        <a:xfrm xmlns:a="http://schemas.openxmlformats.org/drawingml/2006/main">
          <a:off x="4090988" y="2804469"/>
          <a:ext cx="1219191" cy="314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O" sz="800"/>
            <a:t>de 36</a:t>
          </a:r>
          <a:r>
            <a:rPr lang="es-CO" sz="800" baseline="0"/>
            <a:t> a 60 meses según cada</a:t>
          </a:r>
          <a:r>
            <a:rPr lang="es-CO" sz="800"/>
            <a:t> comercializador</a:t>
          </a:r>
        </a:p>
      </cdr:txBody>
    </cdr:sp>
  </cdr:relSizeAnchor>
  <cdr:relSizeAnchor xmlns:cdr="http://schemas.openxmlformats.org/drawingml/2006/chartDrawing">
    <cdr:from>
      <cdr:x>0.90393</cdr:x>
      <cdr:y>0.81443</cdr:y>
    </cdr:from>
    <cdr:to>
      <cdr:x>0.90567</cdr:x>
      <cdr:y>0.87334</cdr:y>
    </cdr:to>
    <cdr:cxnSp macro="">
      <cdr:nvCxnSpPr>
        <cdr:cNvPr id="12" name="Conector recto de flecha 11">
          <a:extLst xmlns:a="http://schemas.openxmlformats.org/drawingml/2006/main">
            <a:ext uri="{FF2B5EF4-FFF2-40B4-BE49-F238E27FC236}">
              <a16:creationId xmlns:a16="http://schemas.microsoft.com/office/drawing/2014/main" id="{07E37EC9-A60B-4462-BFD7-7E2D87402EFF}"/>
            </a:ext>
          </a:extLst>
        </cdr:cNvPr>
        <cdr:cNvCxnSpPr/>
      </cdr:nvCxnSpPr>
      <cdr:spPr>
        <a:xfrm xmlns:a="http://schemas.openxmlformats.org/drawingml/2006/main" flipH="1" flipV="1">
          <a:off x="4929207" y="2633666"/>
          <a:ext cx="9488" cy="1905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0</xdr:row>
      <xdr:rowOff>176212</xdr:rowOff>
    </xdr:from>
    <xdr:to>
      <xdr:col>14</xdr:col>
      <xdr:colOff>742950</xdr:colOff>
      <xdr:row>16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7F74B7E-966C-4545-BBCB-11A28B1E7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0.29507</cdr:x>
      <cdr:y>0.20657</cdr:y>
    </cdr:from>
    <cdr:to>
      <cdr:x>0.57436</cdr:x>
      <cdr:y>0.39028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8E80ED11-B10C-4BA1-9B06-3EC1956420CF}"/>
            </a:ext>
          </a:extLst>
        </cdr:cNvPr>
        <cdr:cNvSpPr txBox="1"/>
      </cdr:nvSpPr>
      <cdr:spPr>
        <a:xfrm xmlns:a="http://schemas.openxmlformats.org/drawingml/2006/main">
          <a:off x="1566863" y="668007"/>
          <a:ext cx="1483091" cy="594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900"/>
            <a:t>Valores definidos </a:t>
          </a:r>
        </a:p>
        <a:p xmlns:a="http://schemas.openxmlformats.org/drawingml/2006/main">
          <a:r>
            <a:rPr lang="es-CO" sz="900"/>
            <a:t>por cada comercializador</a:t>
          </a:r>
        </a:p>
      </cdr:txBody>
    </cdr:sp>
  </cdr:relSizeAnchor>
  <cdr:relSizeAnchor xmlns:cdr="http://schemas.openxmlformats.org/drawingml/2006/chartDrawing">
    <cdr:from>
      <cdr:x>0.53901</cdr:x>
      <cdr:y>0.25479</cdr:y>
    </cdr:from>
    <cdr:to>
      <cdr:x>0.68969</cdr:x>
      <cdr:y>0.36082</cdr:y>
    </cdr:to>
    <cdr:cxnSp macro="">
      <cdr:nvCxnSpPr>
        <cdr:cNvPr id="4" name="Conector recto de flecha 3">
          <a:extLst xmlns:a="http://schemas.openxmlformats.org/drawingml/2006/main">
            <a:ext uri="{FF2B5EF4-FFF2-40B4-BE49-F238E27FC236}">
              <a16:creationId xmlns:a16="http://schemas.microsoft.com/office/drawing/2014/main" id="{13E9C985-021E-4193-857D-39043D126F8E}"/>
            </a:ext>
          </a:extLst>
        </cdr:cNvPr>
        <cdr:cNvCxnSpPr/>
      </cdr:nvCxnSpPr>
      <cdr:spPr>
        <a:xfrm xmlns:a="http://schemas.openxmlformats.org/drawingml/2006/main">
          <a:off x="2862263" y="823913"/>
          <a:ext cx="800100" cy="34290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0.40987</cdr:x>
      <cdr:y>0.32253</cdr:y>
    </cdr:from>
    <cdr:to>
      <cdr:x>0.47265</cdr:x>
      <cdr:y>0.44919</cdr:y>
    </cdr:to>
    <cdr:cxnSp macro="">
      <cdr:nvCxnSpPr>
        <cdr:cNvPr id="6" name="Conector recto de flecha 5">
          <a:extLst xmlns:a="http://schemas.openxmlformats.org/drawingml/2006/main">
            <a:ext uri="{FF2B5EF4-FFF2-40B4-BE49-F238E27FC236}">
              <a16:creationId xmlns:a16="http://schemas.microsoft.com/office/drawing/2014/main" id="{03D5B3D9-8524-4029-90B1-30D6A550B64E}"/>
            </a:ext>
          </a:extLst>
        </cdr:cNvPr>
        <cdr:cNvCxnSpPr/>
      </cdr:nvCxnSpPr>
      <cdr:spPr>
        <a:xfrm xmlns:a="http://schemas.openxmlformats.org/drawingml/2006/main">
          <a:off x="2176487" y="1042978"/>
          <a:ext cx="333351" cy="40958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3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0.75067</cdr:x>
      <cdr:y>0.88535</cdr:y>
    </cdr:from>
    <cdr:to>
      <cdr:x>0.98975</cdr:x>
      <cdr:y>1</cdr:y>
    </cdr:to>
    <cdr:sp macro="" textlink="">
      <cdr:nvSpPr>
        <cdr:cNvPr id="9" name="CuadroTexto 1">
          <a:extLst xmlns:a="http://schemas.openxmlformats.org/drawingml/2006/main">
            <a:ext uri="{FF2B5EF4-FFF2-40B4-BE49-F238E27FC236}">
              <a16:creationId xmlns:a16="http://schemas.microsoft.com/office/drawing/2014/main" id="{F5E0986A-82AB-4263-8A96-E6EE03F34062}"/>
            </a:ext>
          </a:extLst>
        </cdr:cNvPr>
        <cdr:cNvSpPr txBox="1"/>
      </cdr:nvSpPr>
      <cdr:spPr>
        <a:xfrm xmlns:a="http://schemas.openxmlformats.org/drawingml/2006/main">
          <a:off x="3986212" y="2863006"/>
          <a:ext cx="1269571" cy="370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s-CO" sz="800" baseline="0"/>
            <a:t>Hasta 5 años si así lo decide el</a:t>
          </a:r>
          <a:r>
            <a:rPr lang="es-CO" sz="800"/>
            <a:t> comercializador</a:t>
          </a:r>
        </a:p>
      </cdr:txBody>
    </cdr:sp>
  </cdr:relSizeAnchor>
  <cdr:relSizeAnchor xmlns:cdr="http://schemas.openxmlformats.org/drawingml/2006/chartDrawing">
    <cdr:from>
      <cdr:x>0.81166</cdr:x>
      <cdr:y>0.86156</cdr:y>
    </cdr:from>
    <cdr:to>
      <cdr:x>0.84682</cdr:x>
      <cdr:y>0.89102</cdr:y>
    </cdr:to>
    <cdr:cxnSp macro="">
      <cdr:nvCxnSpPr>
        <cdr:cNvPr id="5" name="Conector recto de flecha 4">
          <a:extLst xmlns:a="http://schemas.openxmlformats.org/drawingml/2006/main">
            <a:ext uri="{FF2B5EF4-FFF2-40B4-BE49-F238E27FC236}">
              <a16:creationId xmlns:a16="http://schemas.microsoft.com/office/drawing/2014/main" id="{6D3CCC95-ACB8-4CF4-BC22-9B1D09F334FD}"/>
            </a:ext>
          </a:extLst>
        </cdr:cNvPr>
        <cdr:cNvCxnSpPr/>
      </cdr:nvCxnSpPr>
      <cdr:spPr>
        <a:xfrm xmlns:a="http://schemas.openxmlformats.org/drawingml/2006/main" flipV="1">
          <a:off x="4310063" y="2786053"/>
          <a:ext cx="186695" cy="9526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showGridLines="0" tabSelected="1" topLeftCell="A2" zoomScaleNormal="100" workbookViewId="0">
      <selection activeCell="F5" sqref="F5"/>
    </sheetView>
  </sheetViews>
  <sheetFormatPr baseColWidth="10" defaultColWidth="10.85546875" defaultRowHeight="12.75" x14ac:dyDescent="0.2"/>
  <cols>
    <col min="1" max="1" width="12.5703125" style="4" customWidth="1"/>
    <col min="2" max="2" width="32.85546875" style="4" customWidth="1"/>
    <col min="3" max="3" width="28.7109375" style="4" customWidth="1"/>
    <col min="4" max="4" width="37.85546875" style="4" customWidth="1"/>
    <col min="5" max="5" width="36.140625" style="4" customWidth="1"/>
    <col min="6" max="16384" width="10.85546875" style="4"/>
  </cols>
  <sheetData>
    <row r="2" spans="1:5" ht="15" x14ac:dyDescent="0.25">
      <c r="B2" s="8"/>
    </row>
    <row r="3" spans="1:5" ht="19.5" customHeight="1" thickBot="1" x14ac:dyDescent="0.25">
      <c r="B3" s="9" t="s">
        <v>20</v>
      </c>
    </row>
    <row r="4" spans="1:5" ht="51.6" customHeight="1" thickBot="1" x14ac:dyDescent="0.25">
      <c r="A4" s="5" t="s">
        <v>8</v>
      </c>
      <c r="B4" s="24" t="s">
        <v>6</v>
      </c>
      <c r="C4" s="30"/>
      <c r="D4" s="24" t="s">
        <v>10</v>
      </c>
      <c r="E4" s="25"/>
    </row>
    <row r="5" spans="1:5" ht="110.1" customHeight="1" thickBot="1" x14ac:dyDescent="0.25">
      <c r="A5" s="2" t="s">
        <v>0</v>
      </c>
      <c r="B5" s="28" t="s">
        <v>16</v>
      </c>
      <c r="C5" s="21" t="s">
        <v>17</v>
      </c>
      <c r="D5" s="26" t="s">
        <v>14</v>
      </c>
      <c r="E5" s="21" t="s">
        <v>15</v>
      </c>
    </row>
    <row r="6" spans="1:5" ht="110.1" customHeight="1" thickBot="1" x14ac:dyDescent="0.25">
      <c r="A6" s="3" t="s">
        <v>1</v>
      </c>
      <c r="B6" s="29"/>
      <c r="C6" s="23"/>
      <c r="D6" s="27"/>
      <c r="E6" s="23"/>
    </row>
    <row r="7" spans="1:5" ht="110.1" customHeight="1" thickBot="1" x14ac:dyDescent="0.25">
      <c r="A7" s="6" t="s">
        <v>2</v>
      </c>
      <c r="B7" s="34"/>
      <c r="C7" s="34"/>
      <c r="D7" s="28" t="s">
        <v>12</v>
      </c>
      <c r="E7" s="21" t="s">
        <v>13</v>
      </c>
    </row>
    <row r="8" spans="1:5" ht="110.1" customHeight="1" thickBot="1" x14ac:dyDescent="0.25">
      <c r="A8" s="6" t="s">
        <v>3</v>
      </c>
      <c r="B8" s="31" t="s">
        <v>11</v>
      </c>
      <c r="C8" s="31"/>
      <c r="D8" s="29"/>
      <c r="E8" s="23"/>
    </row>
    <row r="9" spans="1:5" ht="45" customHeight="1" thickBot="1" x14ac:dyDescent="0.25">
      <c r="A9" s="6" t="s">
        <v>4</v>
      </c>
      <c r="B9" s="32"/>
      <c r="C9" s="32"/>
      <c r="D9" s="21" t="s">
        <v>18</v>
      </c>
      <c r="E9" s="21" t="s">
        <v>19</v>
      </c>
    </row>
    <row r="10" spans="1:5" ht="45" customHeight="1" thickBot="1" x14ac:dyDescent="0.25">
      <c r="A10" s="6" t="s">
        <v>5</v>
      </c>
      <c r="B10" s="32"/>
      <c r="C10" s="32"/>
      <c r="D10" s="22"/>
      <c r="E10" s="22"/>
    </row>
    <row r="11" spans="1:5" ht="45" customHeight="1" thickBot="1" x14ac:dyDescent="0.25">
      <c r="A11" s="7" t="s">
        <v>7</v>
      </c>
      <c r="B11" s="33"/>
      <c r="C11" s="33"/>
      <c r="D11" s="23"/>
      <c r="E11" s="23"/>
    </row>
  </sheetData>
  <mergeCells count="12">
    <mergeCell ref="B4:C4"/>
    <mergeCell ref="B8:C11"/>
    <mergeCell ref="B7:C7"/>
    <mergeCell ref="B5:B6"/>
    <mergeCell ref="C5:C6"/>
    <mergeCell ref="D9:D11"/>
    <mergeCell ref="E9:E11"/>
    <mergeCell ref="D4:E4"/>
    <mergeCell ref="D5:D6"/>
    <mergeCell ref="E5:E6"/>
    <mergeCell ref="D7:D8"/>
    <mergeCell ref="E7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35"/>
  <sheetViews>
    <sheetView topLeftCell="A6" workbookViewId="0">
      <selection activeCell="C15" sqref="C15"/>
    </sheetView>
  </sheetViews>
  <sheetFormatPr baseColWidth="10" defaultColWidth="10.85546875" defaultRowHeight="12.75" x14ac:dyDescent="0.2"/>
  <cols>
    <col min="1" max="1" width="5.42578125" style="1" customWidth="1"/>
    <col min="2" max="2" width="12.5703125" style="1" customWidth="1"/>
    <col min="3" max="4" width="35.5703125" style="1" customWidth="1"/>
    <col min="5" max="61" width="10.85546875" style="4"/>
    <col min="62" max="16384" width="10.85546875" style="1"/>
  </cols>
  <sheetData>
    <row r="1" spans="2:4" s="4" customFormat="1" x14ac:dyDescent="0.2"/>
    <row r="2" spans="2:4" s="4" customFormat="1" x14ac:dyDescent="0.2">
      <c r="B2" s="35" t="s">
        <v>20</v>
      </c>
      <c r="C2" s="35"/>
      <c r="D2" s="35"/>
    </row>
    <row r="3" spans="2:4" s="4" customFormat="1" ht="13.5" thickBot="1" x14ac:dyDescent="0.25"/>
    <row r="4" spans="2:4" ht="51.6" customHeight="1" thickBot="1" x14ac:dyDescent="0.25">
      <c r="B4" s="5" t="s">
        <v>8</v>
      </c>
      <c r="C4" s="24" t="s">
        <v>9</v>
      </c>
      <c r="D4" s="25"/>
    </row>
    <row r="5" spans="2:4" ht="80.099999999999994" customHeight="1" thickBot="1" x14ac:dyDescent="0.25">
      <c r="B5" s="2" t="s">
        <v>0</v>
      </c>
      <c r="C5" s="36" t="s">
        <v>21</v>
      </c>
      <c r="D5" s="36" t="s">
        <v>22</v>
      </c>
    </row>
    <row r="6" spans="2:4" ht="80.099999999999994" customHeight="1" thickBot="1" x14ac:dyDescent="0.25">
      <c r="B6" s="3" t="s">
        <v>1</v>
      </c>
      <c r="C6" s="37"/>
      <c r="D6" s="37"/>
    </row>
    <row r="7" spans="2:4" ht="27.75" customHeight="1" thickBot="1" x14ac:dyDescent="0.25">
      <c r="B7" s="6" t="s">
        <v>2</v>
      </c>
      <c r="C7" s="38" t="s">
        <v>23</v>
      </c>
      <c r="D7" s="38" t="s">
        <v>24</v>
      </c>
    </row>
    <row r="8" spans="2:4" ht="27.75" customHeight="1" thickBot="1" x14ac:dyDescent="0.25">
      <c r="B8" s="6" t="s">
        <v>3</v>
      </c>
      <c r="C8" s="39"/>
      <c r="D8" s="39"/>
    </row>
    <row r="9" spans="2:4" ht="27.75" customHeight="1" thickBot="1" x14ac:dyDescent="0.25">
      <c r="B9" s="6" t="s">
        <v>4</v>
      </c>
      <c r="C9" s="39"/>
      <c r="D9" s="39"/>
    </row>
    <row r="10" spans="2:4" ht="27.75" customHeight="1" thickBot="1" x14ac:dyDescent="0.25">
      <c r="B10" s="6" t="s">
        <v>5</v>
      </c>
      <c r="C10" s="39"/>
      <c r="D10" s="39"/>
    </row>
    <row r="11" spans="2:4" ht="45" customHeight="1" thickBot="1" x14ac:dyDescent="0.25">
      <c r="B11" s="7" t="s">
        <v>7</v>
      </c>
      <c r="C11" s="40"/>
      <c r="D11" s="40"/>
    </row>
    <row r="12" spans="2:4" s="4" customFormat="1" x14ac:dyDescent="0.2"/>
    <row r="13" spans="2:4" s="4" customFormat="1" x14ac:dyDescent="0.2"/>
    <row r="14" spans="2:4" s="4" customFormat="1" x14ac:dyDescent="0.2"/>
    <row r="15" spans="2:4" s="4" customFormat="1" x14ac:dyDescent="0.2"/>
    <row r="16" spans="2:4" s="4" customFormat="1" x14ac:dyDescent="0.2"/>
    <row r="17" s="4" customFormat="1" x14ac:dyDescent="0.2"/>
    <row r="18" s="4" customFormat="1" x14ac:dyDescent="0.2"/>
    <row r="19" s="4" customFormat="1" x14ac:dyDescent="0.2"/>
    <row r="20" s="4" customFormat="1" x14ac:dyDescent="0.2"/>
    <row r="21" s="4" customFormat="1" x14ac:dyDescent="0.2"/>
    <row r="22" s="4" customFormat="1" x14ac:dyDescent="0.2"/>
    <row r="23" s="4" customFormat="1" x14ac:dyDescent="0.2"/>
    <row r="24" s="4" customFormat="1" x14ac:dyDescent="0.2"/>
    <row r="25" s="4" customFormat="1" x14ac:dyDescent="0.2"/>
    <row r="26" s="4" customFormat="1" x14ac:dyDescent="0.2"/>
    <row r="27" s="4" customFormat="1" x14ac:dyDescent="0.2"/>
    <row r="28" s="4" customFormat="1" x14ac:dyDescent="0.2"/>
    <row r="29" s="4" customFormat="1" x14ac:dyDescent="0.2"/>
    <row r="30" s="4" customFormat="1" x14ac:dyDescent="0.2"/>
    <row r="31" s="4" customFormat="1" x14ac:dyDescent="0.2"/>
    <row r="32" s="4" customFormat="1" x14ac:dyDescent="0.2"/>
    <row r="33" s="4" customFormat="1" x14ac:dyDescent="0.2"/>
    <row r="34" s="4" customFormat="1" x14ac:dyDescent="0.2"/>
    <row r="35" s="4" customFormat="1" x14ac:dyDescent="0.2"/>
  </sheetData>
  <mergeCells count="6">
    <mergeCell ref="B2:D2"/>
    <mergeCell ref="C4:D4"/>
    <mergeCell ref="C5:C6"/>
    <mergeCell ref="D5:D6"/>
    <mergeCell ref="C7:C11"/>
    <mergeCell ref="D7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1"/>
  <sheetViews>
    <sheetView workbookViewId="0">
      <selection activeCell="B3" sqref="B3"/>
    </sheetView>
  </sheetViews>
  <sheetFormatPr baseColWidth="10" defaultRowHeight="15" x14ac:dyDescent="0.25"/>
  <cols>
    <col min="3" max="3" width="9.28515625" bestFit="1" customWidth="1"/>
    <col min="4" max="4" width="3.42578125" customWidth="1"/>
    <col min="5" max="5" width="8.85546875" customWidth="1"/>
    <col min="6" max="6" width="10.28515625" bestFit="1" customWidth="1"/>
  </cols>
  <sheetData>
    <row r="3" spans="2:7" ht="30" x14ac:dyDescent="0.25">
      <c r="C3" s="10" t="s">
        <v>25</v>
      </c>
      <c r="D3" s="10"/>
      <c r="E3" s="10"/>
      <c r="F3" s="10" t="s">
        <v>26</v>
      </c>
      <c r="G3" s="10" t="s">
        <v>27</v>
      </c>
    </row>
    <row r="4" spans="2:7" x14ac:dyDescent="0.25">
      <c r="B4" s="11" t="s">
        <v>28</v>
      </c>
      <c r="C4" s="12">
        <v>1</v>
      </c>
      <c r="D4" s="12"/>
      <c r="E4" s="12">
        <v>0.6</v>
      </c>
      <c r="F4" s="13">
        <v>0.4</v>
      </c>
      <c r="G4" s="14">
        <f>+E4</f>
        <v>0.6</v>
      </c>
    </row>
    <row r="5" spans="2:7" x14ac:dyDescent="0.25">
      <c r="B5" s="11" t="s">
        <v>29</v>
      </c>
      <c r="C5" s="12">
        <v>1</v>
      </c>
      <c r="D5" s="12"/>
      <c r="E5" s="12">
        <v>0.6</v>
      </c>
      <c r="F5" s="13">
        <v>0.4</v>
      </c>
      <c r="G5" s="14">
        <f>+E5</f>
        <v>0.6</v>
      </c>
    </row>
    <row r="6" spans="2:7" x14ac:dyDescent="0.25">
      <c r="B6" s="11" t="s">
        <v>30</v>
      </c>
      <c r="C6" s="12">
        <v>1</v>
      </c>
      <c r="D6" s="12"/>
      <c r="E6" s="12">
        <v>0.7</v>
      </c>
      <c r="F6" s="13">
        <v>0.3</v>
      </c>
      <c r="G6" s="14">
        <f t="shared" ref="G6:G7" si="0">+E6</f>
        <v>0.7</v>
      </c>
    </row>
    <row r="7" spans="2:7" x14ac:dyDescent="0.25">
      <c r="B7" s="11" t="s">
        <v>31</v>
      </c>
      <c r="C7" s="12">
        <v>1</v>
      </c>
      <c r="D7" s="12"/>
      <c r="E7" s="12">
        <v>0.7</v>
      </c>
      <c r="F7" s="13">
        <v>0.3</v>
      </c>
      <c r="G7" s="14">
        <f t="shared" si="0"/>
        <v>0.7</v>
      </c>
    </row>
    <row r="8" spans="2:7" x14ac:dyDescent="0.25">
      <c r="B8" s="11" t="s">
        <v>32</v>
      </c>
      <c r="C8" s="12">
        <v>1</v>
      </c>
      <c r="D8" s="12"/>
      <c r="E8" s="12"/>
      <c r="F8" s="13"/>
      <c r="G8" s="14">
        <v>0.95</v>
      </c>
    </row>
    <row r="9" spans="2:7" x14ac:dyDescent="0.25">
      <c r="B9" s="11" t="s">
        <v>33</v>
      </c>
      <c r="C9" s="12">
        <v>1</v>
      </c>
      <c r="D9" s="12"/>
      <c r="E9" s="12">
        <v>1</v>
      </c>
      <c r="F9" s="13">
        <v>0.2</v>
      </c>
      <c r="G9" s="14">
        <f>+E9+F9</f>
        <v>1.2</v>
      </c>
    </row>
    <row r="10" spans="2:7" x14ac:dyDescent="0.25">
      <c r="B10" s="11" t="s">
        <v>34</v>
      </c>
      <c r="C10" s="12">
        <v>1</v>
      </c>
      <c r="D10" s="12"/>
      <c r="E10" s="12">
        <v>1</v>
      </c>
      <c r="F10" s="13">
        <v>0.17</v>
      </c>
      <c r="G10" s="14">
        <f t="shared" ref="G10:G11" si="1">+E10+F10</f>
        <v>1.17</v>
      </c>
    </row>
    <row r="11" spans="2:7" x14ac:dyDescent="0.25">
      <c r="B11" s="11" t="s">
        <v>35</v>
      </c>
      <c r="C11" s="12">
        <v>1</v>
      </c>
      <c r="D11" s="12"/>
      <c r="E11" s="12">
        <v>1</v>
      </c>
      <c r="F11" s="13">
        <v>0.15</v>
      </c>
      <c r="G11" s="14">
        <f t="shared" si="1"/>
        <v>1.1499999999999999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workbookViewId="0">
      <selection activeCell="F13" sqref="F13"/>
    </sheetView>
  </sheetViews>
  <sheetFormatPr baseColWidth="10" defaultRowHeight="15" x14ac:dyDescent="0.25"/>
  <cols>
    <col min="1" max="1" width="9.28515625" bestFit="1" customWidth="1"/>
    <col min="2" max="2" width="3.42578125" customWidth="1"/>
    <col min="3" max="3" width="8.85546875" customWidth="1"/>
    <col min="4" max="4" width="10.28515625" bestFit="1" customWidth="1"/>
    <col min="7" max="7" width="8.85546875" customWidth="1"/>
    <col min="8" max="8" width="10" customWidth="1"/>
  </cols>
  <sheetData>
    <row r="2" spans="2:10" ht="30" x14ac:dyDescent="0.25">
      <c r="C2" s="10" t="s">
        <v>36</v>
      </c>
      <c r="D2" s="10"/>
      <c r="E2" s="10"/>
      <c r="F2" s="10" t="s">
        <v>26</v>
      </c>
      <c r="G2" s="10" t="s">
        <v>37</v>
      </c>
    </row>
    <row r="3" spans="2:10" x14ac:dyDescent="0.25">
      <c r="B3" s="15" t="s">
        <v>28</v>
      </c>
      <c r="C3" s="16">
        <f>+D12*D13+2</f>
        <v>16299.500000000002</v>
      </c>
      <c r="D3" s="12"/>
      <c r="E3" s="17">
        <f>+C3*0.6</f>
        <v>9779.7000000000007</v>
      </c>
      <c r="F3" s="17">
        <f>+C3*0.4</f>
        <v>6519.8000000000011</v>
      </c>
      <c r="G3" s="18">
        <f>+E3</f>
        <v>9779.7000000000007</v>
      </c>
    </row>
    <row r="4" spans="2:10" x14ac:dyDescent="0.25">
      <c r="B4" s="15" t="s">
        <v>29</v>
      </c>
      <c r="C4" s="16">
        <f>+C3</f>
        <v>16299.500000000002</v>
      </c>
      <c r="D4" s="12"/>
      <c r="E4" s="17">
        <f>+C4*0.6</f>
        <v>9779.7000000000007</v>
      </c>
      <c r="F4" s="17">
        <f>+C4*0.4</f>
        <v>6519.8000000000011</v>
      </c>
      <c r="G4" s="19">
        <f>+E4</f>
        <v>9779.7000000000007</v>
      </c>
    </row>
    <row r="5" spans="2:10" x14ac:dyDescent="0.25">
      <c r="B5" s="15" t="s">
        <v>30</v>
      </c>
      <c r="C5" s="16">
        <f t="shared" ref="C5:C10" si="0">+C4</f>
        <v>16299.500000000002</v>
      </c>
      <c r="D5" s="12"/>
      <c r="E5" s="17">
        <f>+C5*0.7</f>
        <v>11409.650000000001</v>
      </c>
      <c r="F5" s="17">
        <f>+C5*0.3</f>
        <v>4889.8500000000004</v>
      </c>
      <c r="G5" s="19">
        <f t="shared" ref="G5:G6" si="1">+E5</f>
        <v>11409.650000000001</v>
      </c>
    </row>
    <row r="6" spans="2:10" x14ac:dyDescent="0.25">
      <c r="B6" s="15" t="s">
        <v>31</v>
      </c>
      <c r="C6" s="16">
        <f t="shared" si="0"/>
        <v>16299.500000000002</v>
      </c>
      <c r="D6" s="12"/>
      <c r="E6" s="17">
        <f>+C6*0.7</f>
        <v>11409.650000000001</v>
      </c>
      <c r="F6" s="17">
        <f>+C6*0.3</f>
        <v>4889.8500000000004</v>
      </c>
      <c r="G6" s="19">
        <f t="shared" si="1"/>
        <v>11409.650000000001</v>
      </c>
    </row>
    <row r="7" spans="2:10" x14ac:dyDescent="0.25">
      <c r="B7" s="11" t="s">
        <v>32</v>
      </c>
      <c r="C7" s="16">
        <f t="shared" si="0"/>
        <v>16299.500000000002</v>
      </c>
      <c r="D7" s="12"/>
      <c r="E7" s="12"/>
      <c r="F7" s="13"/>
      <c r="G7" s="19">
        <v>15000</v>
      </c>
      <c r="J7" s="13"/>
    </row>
    <row r="8" spans="2:10" x14ac:dyDescent="0.25">
      <c r="B8" s="11" t="s">
        <v>38</v>
      </c>
      <c r="C8" s="16">
        <f t="shared" si="0"/>
        <v>16299.500000000002</v>
      </c>
      <c r="D8" s="12"/>
      <c r="E8" s="16">
        <f>+C8</f>
        <v>16299.500000000002</v>
      </c>
      <c r="F8" s="17">
        <f>+C8*0.2</f>
        <v>3259.9000000000005</v>
      </c>
      <c r="G8" s="19">
        <f>+E8+F8</f>
        <v>19559.400000000001</v>
      </c>
      <c r="J8" s="13"/>
    </row>
    <row r="9" spans="2:10" x14ac:dyDescent="0.25">
      <c r="B9" s="11" t="s">
        <v>39</v>
      </c>
      <c r="C9" s="16">
        <f t="shared" si="0"/>
        <v>16299.500000000002</v>
      </c>
      <c r="D9" s="12"/>
      <c r="E9" s="16">
        <f t="shared" ref="E9:E10" si="2">+C9</f>
        <v>16299.500000000002</v>
      </c>
      <c r="F9" s="17">
        <f>+C9*0.17</f>
        <v>2770.9150000000004</v>
      </c>
      <c r="G9" s="19">
        <f t="shared" ref="G9:G10" si="3">+E9+F9</f>
        <v>19070.415000000001</v>
      </c>
      <c r="I9" s="12"/>
      <c r="J9" s="13"/>
    </row>
    <row r="10" spans="2:10" x14ac:dyDescent="0.25">
      <c r="B10" s="11" t="s">
        <v>40</v>
      </c>
      <c r="C10" s="16">
        <f t="shared" si="0"/>
        <v>16299.500000000002</v>
      </c>
      <c r="D10" s="12"/>
      <c r="E10" s="16">
        <f t="shared" si="2"/>
        <v>16299.500000000002</v>
      </c>
      <c r="F10" s="17">
        <f>+C10*0.15</f>
        <v>2444.9250000000002</v>
      </c>
      <c r="G10" s="19">
        <f t="shared" si="3"/>
        <v>18744.425000000003</v>
      </c>
      <c r="I10" s="12"/>
      <c r="J10" s="13"/>
    </row>
    <row r="12" spans="2:10" x14ac:dyDescent="0.25">
      <c r="C12" s="11" t="s">
        <v>41</v>
      </c>
      <c r="D12">
        <v>12.3</v>
      </c>
    </row>
    <row r="13" spans="2:10" x14ac:dyDescent="0.25">
      <c r="C13" s="11" t="s">
        <v>42</v>
      </c>
      <c r="D13">
        <v>1325</v>
      </c>
    </row>
    <row r="15" spans="2:10" x14ac:dyDescent="0.25">
      <c r="C15" t="s">
        <v>43</v>
      </c>
      <c r="D15" s="12"/>
    </row>
    <row r="16" spans="2:10" x14ac:dyDescent="0.25">
      <c r="C16" t="s">
        <v>44</v>
      </c>
      <c r="D16" s="12"/>
    </row>
    <row r="26" spans="8:8" x14ac:dyDescent="0.25">
      <c r="H26" s="2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DL 517 y RESOL CREG 059 DE 2020</vt:lpstr>
      <vt:lpstr>RESOL 048 DE 2020</vt:lpstr>
      <vt:lpstr>Ejemplo Opción Tarifaria</vt:lpstr>
      <vt:lpstr>Opción Tarifaria con valores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Rosario Ochoa</cp:lastModifiedBy>
  <dcterms:created xsi:type="dcterms:W3CDTF">2020-04-22T18:41:21Z</dcterms:created>
  <dcterms:modified xsi:type="dcterms:W3CDTF">2020-05-11T23:18:15Z</dcterms:modified>
</cp:coreProperties>
</file>