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onzaga\Desktop\"/>
    </mc:Choice>
  </mc:AlternateContent>
  <bookViews>
    <workbookView xWindow="0" yWindow="0" windowWidth="24000" windowHeight="9735"/>
  </bookViews>
  <sheets>
    <sheet name="participacion Carga Vs Total "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48" i="1" l="1"/>
  <c r="U45" i="1"/>
  <c r="U46" i="1"/>
  <c r="U47" i="1"/>
  <c r="U21" i="1"/>
  <c r="U22" i="1"/>
  <c r="U9" i="1"/>
  <c r="U10" i="1"/>
  <c r="U11" i="1"/>
  <c r="U12" i="1"/>
  <c r="U13" i="1"/>
  <c r="U14" i="1"/>
  <c r="U15" i="1"/>
  <c r="U16" i="1"/>
  <c r="U17" i="1"/>
  <c r="U18" i="1"/>
  <c r="U19" i="1"/>
  <c r="U20" i="1"/>
  <c r="U23" i="1"/>
  <c r="U24" i="1"/>
  <c r="U25" i="1"/>
  <c r="U26" i="1"/>
  <c r="U27" i="1"/>
  <c r="U28" i="1"/>
  <c r="U29" i="1"/>
  <c r="U30" i="1"/>
  <c r="U31" i="1"/>
  <c r="U32" i="1"/>
  <c r="U33" i="1"/>
  <c r="U34" i="1"/>
  <c r="U35" i="1"/>
  <c r="U36" i="1"/>
  <c r="U37" i="1"/>
  <c r="U38" i="1"/>
  <c r="U39" i="1"/>
  <c r="U40" i="1"/>
  <c r="U41" i="1"/>
  <c r="U42" i="1"/>
  <c r="U43" i="1"/>
  <c r="U44"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3" i="1"/>
  <c r="U104" i="1"/>
  <c r="U105" i="1"/>
  <c r="U106" i="1"/>
  <c r="U107" i="1"/>
  <c r="U108" i="1"/>
  <c r="U109" i="1"/>
  <c r="U110" i="1"/>
  <c r="U111" i="1"/>
  <c r="U112" i="1"/>
  <c r="U113" i="1"/>
  <c r="U114" i="1"/>
  <c r="U115" i="1"/>
  <c r="U116" i="1"/>
  <c r="U117" i="1"/>
  <c r="U118" i="1"/>
  <c r="U119" i="1"/>
  <c r="U120" i="1"/>
  <c r="U121" i="1"/>
  <c r="U122" i="1"/>
  <c r="U123" i="1"/>
  <c r="U124" i="1"/>
  <c r="U125" i="1"/>
  <c r="U126" i="1"/>
  <c r="U127" i="1"/>
  <c r="U128" i="1"/>
  <c r="U129" i="1"/>
  <c r="U130" i="1"/>
  <c r="U131" i="1"/>
  <c r="U132" i="1"/>
  <c r="U133" i="1"/>
  <c r="U134" i="1"/>
  <c r="U135" i="1"/>
  <c r="U136" i="1"/>
  <c r="U137" i="1"/>
  <c r="U138" i="1"/>
  <c r="U139" i="1"/>
  <c r="U140" i="1"/>
  <c r="U141" i="1"/>
  <c r="U142" i="1"/>
  <c r="U143" i="1"/>
  <c r="U144" i="1"/>
  <c r="U145" i="1"/>
  <c r="U146" i="1"/>
  <c r="U8" i="1"/>
  <c r="T51" i="1" l="1"/>
  <c r="S51" i="1"/>
  <c r="H51" i="1"/>
  <c r="G51" i="1"/>
  <c r="F147" i="1" l="1"/>
  <c r="E148" i="1" s="1"/>
  <c r="G147" i="1"/>
  <c r="H147" i="1"/>
  <c r="G148" i="1" s="1"/>
  <c r="I147" i="1"/>
  <c r="J147" i="1"/>
  <c r="I148" i="1" s="1"/>
  <c r="K147" i="1"/>
  <c r="L147" i="1"/>
  <c r="K148" i="1" s="1"/>
  <c r="M147" i="1"/>
  <c r="N147" i="1"/>
  <c r="M148" i="1" s="1"/>
  <c r="O147" i="1"/>
  <c r="P147" i="1"/>
  <c r="Q147" i="1"/>
  <c r="R147" i="1"/>
  <c r="S147" i="1"/>
  <c r="T147" i="1"/>
  <c r="E147" i="1"/>
  <c r="U5" i="1"/>
  <c r="U6" i="1"/>
  <c r="U7" i="1"/>
  <c r="U4" i="1"/>
  <c r="O148" i="1" l="1"/>
  <c r="U147" i="1"/>
  <c r="Q148" i="1"/>
</calcChain>
</file>

<file path=xl/sharedStrings.xml><?xml version="1.0" encoding="utf-8"?>
<sst xmlns="http://schemas.openxmlformats.org/spreadsheetml/2006/main" count="255" uniqueCount="239">
  <si>
    <t>SIGLA</t>
  </si>
  <si>
    <t>ARMENIA-PEREIRA-MANIZALES</t>
  </si>
  <si>
    <t>APM</t>
  </si>
  <si>
    <t>BOGOTÁ - VILLAVICENCIO</t>
  </si>
  <si>
    <t>BV</t>
  </si>
  <si>
    <t>CARTAGENA-BARRANQUILLA</t>
  </si>
  <si>
    <t>CB</t>
  </si>
  <si>
    <t>DESARROLLO VIAL DEL NORTE DE BOGOTÁ</t>
  </si>
  <si>
    <t>DVN</t>
  </si>
  <si>
    <t>DESARROLLO VIAL DEL ORIENTE DE MEDELLÍN</t>
  </si>
  <si>
    <t>DVM</t>
  </si>
  <si>
    <t>FONTIBÓN - FACATATIVÁ - LOS ALPES</t>
  </si>
  <si>
    <t>FFA</t>
  </si>
  <si>
    <t>NEIVA - ESPINAL - GIRARDOT</t>
  </si>
  <si>
    <t>NEG</t>
  </si>
  <si>
    <t>SANTA MARTA-RIOHACHA-PARAGUACHÓN</t>
  </si>
  <si>
    <t>SMP</t>
  </si>
  <si>
    <t>BOGOTÁ - SIBERIA - LA PUNTA - EL VINO - VILLETA</t>
  </si>
  <si>
    <t>SV</t>
  </si>
  <si>
    <t>MALLA VIAL DEL VALLE DEL CAUCA Y CAUCA</t>
  </si>
  <si>
    <t>MVC</t>
  </si>
  <si>
    <t>ÁREA METROPOLITANA DE CÚCUTA Y NORTE DE SANTANDER</t>
  </si>
  <si>
    <t>AMC</t>
  </si>
  <si>
    <t>ZONA METROPOLITANA DE BUCARAMANGA</t>
  </si>
  <si>
    <t>ZMB</t>
  </si>
  <si>
    <t>BOGOTÁ (BOSA) - GRANADA - GIRARDOT S.A.</t>
  </si>
  <si>
    <t>BGG</t>
  </si>
  <si>
    <t>BRICEÑO - TUNJA - SOGAMOSO</t>
  </si>
  <si>
    <t>BTS</t>
  </si>
  <si>
    <t>CÓRDOBA - SUCRE</t>
  </si>
  <si>
    <t>CS</t>
  </si>
  <si>
    <t>PEREIRA - LA VICTORIA</t>
  </si>
  <si>
    <t>PL</t>
  </si>
  <si>
    <t>RUTA CARIBE</t>
  </si>
  <si>
    <t>RC</t>
  </si>
  <si>
    <t>RDS1</t>
  </si>
  <si>
    <t>RUTA DEL SOL SECTOR 2</t>
  </si>
  <si>
    <t>RDS2</t>
  </si>
  <si>
    <t>RUTA DEL SOL SECTOR 3</t>
  </si>
  <si>
    <t>RDS3</t>
  </si>
  <si>
    <t>ZIPAQUIRÁ - PALENQUE</t>
  </si>
  <si>
    <t>ZP</t>
  </si>
  <si>
    <t>GIRARDOT - IBAGUÉ - CAJAMARCA</t>
  </si>
  <si>
    <t>GIC</t>
  </si>
  <si>
    <t>TRANSVERSAL DE LAS AMÉRICAS</t>
  </si>
  <si>
    <t>TVA</t>
  </si>
  <si>
    <t>BUGA- LOBOGUERRERO</t>
  </si>
  <si>
    <t>BL</t>
  </si>
  <si>
    <t>PERIMETRAL DE ORIENTE DE CUNDINAMARCA</t>
  </si>
  <si>
    <t>POC</t>
  </si>
  <si>
    <t>AUTOPISTA CONEXIÓN PACIFICO 1</t>
  </si>
  <si>
    <t>P1</t>
  </si>
  <si>
    <t>AUTOPISTA CONEXIÓN PACIFICO 2</t>
  </si>
  <si>
    <t>P2</t>
  </si>
  <si>
    <t>AUTOPISTA CONEXIÓN PACIFICO 3</t>
  </si>
  <si>
    <t>P3</t>
  </si>
  <si>
    <t>RUTA DEL SOL 1</t>
  </si>
  <si>
    <t>RUMICHACA - PASTO - CHACHAGUI</t>
  </si>
  <si>
    <t>SIBERIA</t>
  </si>
  <si>
    <t>CAIQUERO</t>
  </si>
  <si>
    <t>NEGUANJE</t>
  </si>
  <si>
    <t xml:space="preserve"> EL EBANAL</t>
  </si>
  <si>
    <t>ALTO PINO</t>
  </si>
  <si>
    <t>PARAGUACHON</t>
  </si>
  <si>
    <t>PIPIRAL</t>
  </si>
  <si>
    <t>NARANJAL</t>
  </si>
  <si>
    <t>BOQUERON I</t>
  </si>
  <si>
    <t>BOQUERON II</t>
  </si>
  <si>
    <t>MARAHUACO</t>
  </si>
  <si>
    <t>PUERTO COLOMBIA</t>
  </si>
  <si>
    <t>PAPIROS</t>
  </si>
  <si>
    <t>ANDES</t>
  </si>
  <si>
    <t>FUSCA</t>
  </si>
  <si>
    <t>UNISABANA</t>
  </si>
  <si>
    <t>RÍO BOGOTÁ</t>
  </si>
  <si>
    <t>CORZO</t>
  </si>
  <si>
    <t>EL PATÁ</t>
  </si>
  <si>
    <t>NEIVA</t>
  </si>
  <si>
    <t>FLANDES</t>
  </si>
  <si>
    <t>GUARNE</t>
  </si>
  <si>
    <t>LAS PALMAS</t>
  </si>
  <si>
    <t>PTO TRIUNFO</t>
  </si>
  <si>
    <t>COCORNA</t>
  </si>
  <si>
    <t>TARAPACA I</t>
  </si>
  <si>
    <t>TARAPACA II</t>
  </si>
  <si>
    <t>CIRCASIA</t>
  </si>
  <si>
    <t>SAN BERNARDO- (TRINIDAD II )</t>
  </si>
  <si>
    <t>PAVAS- TRINIDAD I</t>
  </si>
  <si>
    <t>COROZAL</t>
  </si>
  <si>
    <t>SANTÁGUEDA</t>
  </si>
  <si>
    <t>ESTAMBUL</t>
  </si>
  <si>
    <t>CIAT</t>
  </si>
  <si>
    <t>CERRITO</t>
  </si>
  <si>
    <t>MEDIACANOA</t>
  </si>
  <si>
    <t>TUNIA</t>
  </si>
  <si>
    <t>PASO DE LA TORRE</t>
  </si>
  <si>
    <t>VILLARICA</t>
  </si>
  <si>
    <t>CENCAR</t>
  </si>
  <si>
    <t>ROZO</t>
  </si>
  <si>
    <t>EL ROBLE</t>
  </si>
  <si>
    <t>ALBARRACIN</t>
  </si>
  <si>
    <t>TUTA</t>
  </si>
  <si>
    <t>CHUSACA</t>
  </si>
  <si>
    <t>CHINAUTA</t>
  </si>
  <si>
    <t>CERRITOS II</t>
  </si>
  <si>
    <t>LOS GARZONES 1</t>
  </si>
  <si>
    <t>LOS GARZONES 2</t>
  </si>
  <si>
    <t>LA PARADA</t>
  </si>
  <si>
    <t>EL ESCOBAL</t>
  </si>
  <si>
    <t>LOS ACACIOS</t>
  </si>
  <si>
    <t>GAMBOTE</t>
  </si>
  <si>
    <t>TURBACO</t>
  </si>
  <si>
    <t>BAYUNCA</t>
  </si>
  <si>
    <t>PONEDERA</t>
  </si>
  <si>
    <t xml:space="preserve">SABANAGRANDE </t>
  </si>
  <si>
    <t>GALAPA</t>
  </si>
  <si>
    <t>GUALANDAY</t>
  </si>
  <si>
    <t>CHICORAL</t>
  </si>
  <si>
    <t>EL KORAN</t>
  </si>
  <si>
    <t>ZAMBITO</t>
  </si>
  <si>
    <t>AGUAS NEGRAS</t>
  </si>
  <si>
    <t>LA GOMEZ</t>
  </si>
  <si>
    <t>MORRISON</t>
  </si>
  <si>
    <t>PAILITAS</t>
  </si>
  <si>
    <t>PLATANAL</t>
  </si>
  <si>
    <t>GAMARRA</t>
  </si>
  <si>
    <t>LA LOMA</t>
  </si>
  <si>
    <t>EL COPEY</t>
  </si>
  <si>
    <t>TUCURINCA</t>
  </si>
  <si>
    <t>VALENCIA</t>
  </si>
  <si>
    <t>EL DIFICIL</t>
  </si>
  <si>
    <t>PUENTE PLATO</t>
  </si>
  <si>
    <t>CEDROS</t>
  </si>
  <si>
    <t>PURGATORIO</t>
  </si>
  <si>
    <t>DAZA</t>
  </si>
  <si>
    <t>CANO</t>
  </si>
  <si>
    <t>LEBRIJA</t>
  </si>
  <si>
    <t>RIONEGRO</t>
  </si>
  <si>
    <t>LOS CUROS</t>
  </si>
  <si>
    <t>CURITI (SAN GIL)</t>
  </si>
  <si>
    <t>OIBA</t>
  </si>
  <si>
    <t>SABOYA</t>
  </si>
  <si>
    <t>CASABLANCA</t>
  </si>
  <si>
    <t>LOBOGUERRERO</t>
  </si>
  <si>
    <t>PATIOS</t>
  </si>
  <si>
    <t>LA CABAÑA</t>
  </si>
  <si>
    <t>SOPO-SALITRE</t>
  </si>
  <si>
    <t>UBAQUE</t>
  </si>
  <si>
    <t>CHOACHÍ-LIMITE BOGOTA</t>
  </si>
  <si>
    <t>SUPIA</t>
  </si>
  <si>
    <t>ACAPULCO</t>
  </si>
  <si>
    <t>EL GUAICO</t>
  </si>
  <si>
    <t>IRRA</t>
  </si>
  <si>
    <t>LA PINTADA</t>
  </si>
  <si>
    <t>PRIMAVERA</t>
  </si>
  <si>
    <t>AMAGÁ</t>
  </si>
  <si>
    <t>ANCÓN SUR</t>
  </si>
  <si>
    <t>EL PLACER</t>
  </si>
  <si>
    <t xml:space="preserve">CONCESION </t>
  </si>
  <si>
    <t>PEAJE</t>
  </si>
  <si>
    <t>RPC</t>
  </si>
  <si>
    <t>Recaudo Total</t>
  </si>
  <si>
    <t>Recaudo Tráfico Pesado</t>
  </si>
  <si>
    <t>% Participación</t>
  </si>
  <si>
    <t>PUERTO BERRÍO</t>
  </si>
  <si>
    <t>SANTA ISABEL</t>
  </si>
  <si>
    <t>VEGACHÍ</t>
  </si>
  <si>
    <t>EL CARMEN</t>
  </si>
  <si>
    <t>CALAMAR</t>
  </si>
  <si>
    <t>MACHETÁ</t>
  </si>
  <si>
    <t>SAN LUIS DE GACENO</t>
  </si>
  <si>
    <t>SAN PEDRO</t>
  </si>
  <si>
    <t>VERACRUZ</t>
  </si>
  <si>
    <t>PUENTE AMARILLO (Puesto de control)</t>
  </si>
  <si>
    <t>ALTAMIRA</t>
  </si>
  <si>
    <t>LOS CAUCHOS</t>
  </si>
  <si>
    <t>RIO SOGAMOSO</t>
  </si>
  <si>
    <t>IPIALES</t>
  </si>
  <si>
    <t>CORDILLERA</t>
  </si>
  <si>
    <t>SAN CRISTOBAL</t>
  </si>
  <si>
    <t>PALMITAS</t>
  </si>
  <si>
    <t>OCOA (Sardinata)</t>
  </si>
  <si>
    <t>IRACÁ</t>
  </si>
  <si>
    <t>LA LIBERTAD</t>
  </si>
  <si>
    <t>YUCAO</t>
  </si>
  <si>
    <t>CASETABLA</t>
  </si>
  <si>
    <t>EL CAIRO</t>
  </si>
  <si>
    <t>SAN JUAN</t>
  </si>
  <si>
    <t>RINCÓN HONDO</t>
  </si>
  <si>
    <t>SAN DIEGO</t>
  </si>
  <si>
    <t>SALGUERO</t>
  </si>
  <si>
    <t>RIO SECO</t>
  </si>
  <si>
    <t>URUMITA</t>
  </si>
  <si>
    <t>CUESTECITAS</t>
  </si>
  <si>
    <t>ALVARADO</t>
  </si>
  <si>
    <t>HONDA</t>
  </si>
  <si>
    <t>LA APARTADA</t>
  </si>
  <si>
    <t>MATA DE CAÑA</t>
  </si>
  <si>
    <t>SAN ONOFRE</t>
  </si>
  <si>
    <t>NIQUÍA</t>
  </si>
  <si>
    <t>TRAPICHE</t>
  </si>
  <si>
    <t>CABILDO</t>
  </si>
  <si>
    <t>PAN DE QUESO</t>
  </si>
  <si>
    <t>CISNEROS</t>
  </si>
  <si>
    <t>AUTOPISTAS AL RÍO MAGDALENA 2</t>
  </si>
  <si>
    <t>PUERTA DE HIERRO  - CRUZ DEL VISO</t>
  </si>
  <si>
    <t>TRANSVERSAL DEL SISGA</t>
  </si>
  <si>
    <t>VILLAVICENCIO-YOPAL</t>
  </si>
  <si>
    <t>SANTANA MOCOA-NEIVA</t>
  </si>
  <si>
    <t>BUCARAMANGA - BARRANCABERMEJA - YONDÓ</t>
  </si>
  <si>
    <t>RUMICHACA - PASTO</t>
  </si>
  <si>
    <t>LOBOGUERRERO - MULALÓ</t>
  </si>
  <si>
    <t>CONCESIÓN AUTOPISTA AL MAR 1</t>
  </si>
  <si>
    <t>IP - MALLA VIAL DEL META</t>
  </si>
  <si>
    <t>IP - CESAR - GUAJIRA</t>
  </si>
  <si>
    <t>IP - CAMBAO-MANIZALES</t>
  </si>
  <si>
    <t>IP - ANTIOQUIA BOLIVAR</t>
  </si>
  <si>
    <t>IP - VÍA DEL NUS</t>
  </si>
  <si>
    <t>RM</t>
  </si>
  <si>
    <t>PC</t>
  </si>
  <si>
    <t>TVS</t>
  </si>
  <si>
    <t>VY</t>
  </si>
  <si>
    <t>SMN</t>
  </si>
  <si>
    <t>BBY</t>
  </si>
  <si>
    <t>RP</t>
  </si>
  <si>
    <t>LM</t>
  </si>
  <si>
    <t>M1</t>
  </si>
  <si>
    <t>IP-MVM</t>
  </si>
  <si>
    <t>IP-CG</t>
  </si>
  <si>
    <t>IP-CM</t>
  </si>
  <si>
    <t>IP-AB</t>
  </si>
  <si>
    <t>IP-VN</t>
  </si>
  <si>
    <t>LAS FLORES I</t>
  </si>
  <si>
    <t>LAS FLORES 2</t>
  </si>
  <si>
    <t xml:space="preserve">TOTALES  POR AÑO </t>
  </si>
  <si>
    <t xml:space="preserve">PARTICIPACION ANUAL </t>
  </si>
  <si>
    <t>* En Amarillo hace referencia a información no disponible por parte de la Agencia.</t>
  </si>
  <si>
    <t>OBSERVACIONES</t>
  </si>
  <si>
    <t>En amarillo: No tenemos información de estos datos ya que solo contamos con el calculo del total del recaudo generado en el año por peaje. Aun asi es información no consistente estadisticamente (total del recaudo generado en el año por peaje).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</si>
</sst>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quot;$&quot;\ #,##0"/>
  </numFmts>
  <fonts count="7" x14ac:knownFonts="1">
    <font>
      <sz val="11"/>
      <color theme="1"/>
      <name val="Calibri"/>
      <family val="2"/>
      <scheme val="minor"/>
    </font>
    <font>
      <sz val="12"/>
      <color theme="1"/>
      <name val="Calibri"/>
      <family val="2"/>
      <scheme val="minor"/>
    </font>
    <font>
      <sz val="12"/>
      <name val="Calibri"/>
      <family val="2"/>
      <scheme val="minor"/>
    </font>
    <font>
      <sz val="11"/>
      <name val="Calibri"/>
      <family val="2"/>
      <scheme val="minor"/>
    </font>
    <font>
      <sz val="11"/>
      <color theme="1"/>
      <name val="Calibri"/>
      <family val="2"/>
      <scheme val="minor"/>
    </font>
    <font>
      <b/>
      <sz val="11"/>
      <color theme="1"/>
      <name val="Calibri"/>
      <family val="2"/>
      <scheme val="minor"/>
    </font>
    <font>
      <b/>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xf numFmtId="164" fontId="4" fillId="0" borderId="0" applyFont="0" applyFill="0" applyBorder="0" applyAlignment="0" applyProtection="0"/>
    <xf numFmtId="9" fontId="4" fillId="0" borderId="0" applyFont="0" applyFill="0" applyBorder="0" applyAlignment="0" applyProtection="0"/>
  </cellStyleXfs>
  <cellXfs count="122">
    <xf numFmtId="0" fontId="0" fillId="0" borderId="0" xfId="0"/>
    <xf numFmtId="0" fontId="3" fillId="2" borderId="0" xfId="0" applyFont="1" applyFill="1"/>
    <xf numFmtId="10" fontId="0" fillId="0" borderId="0" xfId="2" applyNumberFormat="1" applyFont="1"/>
    <xf numFmtId="3" fontId="2" fillId="2" borderId="18" xfId="0" applyNumberFormat="1" applyFont="1" applyFill="1" applyBorder="1" applyAlignment="1">
      <alignment horizontal="center" vertical="center" wrapText="1"/>
    </xf>
    <xf numFmtId="0" fontId="2" fillId="2" borderId="22" xfId="0" applyFont="1" applyFill="1" applyBorder="1" applyAlignment="1">
      <alignment horizontal="center" vertical="center" wrapText="1"/>
    </xf>
    <xf numFmtId="3" fontId="2" fillId="2" borderId="22" xfId="0" applyNumberFormat="1" applyFont="1" applyFill="1" applyBorder="1" applyAlignment="1">
      <alignment horizontal="center" vertical="center" wrapText="1"/>
    </xf>
    <xf numFmtId="3" fontId="1" fillId="0" borderId="26" xfId="0" applyNumberFormat="1" applyFont="1" applyFill="1" applyBorder="1" applyAlignment="1">
      <alignment horizontal="center" vertical="center" wrapText="1"/>
    </xf>
    <xf numFmtId="3" fontId="2" fillId="0" borderId="26" xfId="0" applyNumberFormat="1" applyFont="1" applyFill="1" applyBorder="1" applyAlignment="1">
      <alignment horizontal="center" vertical="center" wrapText="1"/>
    </xf>
    <xf numFmtId="0" fontId="3" fillId="2" borderId="22" xfId="0" applyFont="1" applyFill="1" applyBorder="1" applyAlignment="1">
      <alignment horizontal="center" vertical="center"/>
    </xf>
    <xf numFmtId="0" fontId="2" fillId="2" borderId="31"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22" xfId="0" applyFont="1" applyBorder="1" applyAlignment="1">
      <alignment horizontal="center" vertical="center" wrapText="1"/>
    </xf>
    <xf numFmtId="0" fontId="1" fillId="2" borderId="22"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8" xfId="0" applyFont="1" applyFill="1" applyBorder="1" applyAlignment="1">
      <alignment horizontal="center" vertical="center" wrapText="1"/>
    </xf>
    <xf numFmtId="165" fontId="2" fillId="2" borderId="24" xfId="0" applyNumberFormat="1" applyFont="1" applyFill="1" applyBorder="1" applyAlignment="1">
      <alignment horizontal="center" vertical="center" wrapText="1"/>
    </xf>
    <xf numFmtId="165" fontId="2" fillId="2" borderId="4" xfId="0" applyNumberFormat="1" applyFont="1" applyFill="1" applyBorder="1" applyAlignment="1">
      <alignment horizontal="center" vertical="center" wrapText="1"/>
    </xf>
    <xf numFmtId="165" fontId="3" fillId="2" borderId="0" xfId="0" applyNumberFormat="1" applyFont="1" applyFill="1" applyAlignment="1">
      <alignment horizontal="center" vertical="center"/>
    </xf>
    <xf numFmtId="165" fontId="0" fillId="0" borderId="0" xfId="0" applyNumberFormat="1" applyAlignment="1">
      <alignment horizontal="center" vertical="center"/>
    </xf>
    <xf numFmtId="165" fontId="6" fillId="2" borderId="13" xfId="0" applyNumberFormat="1" applyFont="1" applyFill="1" applyBorder="1" applyAlignment="1">
      <alignment horizontal="center" vertical="center" wrapText="1"/>
    </xf>
    <xf numFmtId="165" fontId="6" fillId="2" borderId="10" xfId="0" applyNumberFormat="1" applyFont="1" applyFill="1" applyBorder="1" applyAlignment="1">
      <alignment horizontal="center" vertical="center" wrapText="1"/>
    </xf>
    <xf numFmtId="165" fontId="0" fillId="0" borderId="0" xfId="0" applyNumberFormat="1"/>
    <xf numFmtId="165" fontId="2" fillId="2" borderId="5" xfId="0" applyNumberFormat="1" applyFont="1" applyFill="1" applyBorder="1" applyAlignment="1">
      <alignment horizontal="right" vertical="center" wrapText="1"/>
    </xf>
    <xf numFmtId="165" fontId="0" fillId="0" borderId="3" xfId="0" applyNumberFormat="1" applyBorder="1" applyAlignment="1">
      <alignment horizontal="right" vertical="center"/>
    </xf>
    <xf numFmtId="165" fontId="2" fillId="2" borderId="4" xfId="0" applyNumberFormat="1" applyFont="1" applyFill="1" applyBorder="1" applyAlignment="1">
      <alignment horizontal="right" vertical="center" wrapText="1"/>
    </xf>
    <xf numFmtId="165" fontId="0" fillId="0" borderId="1" xfId="0" applyNumberFormat="1" applyBorder="1" applyAlignment="1">
      <alignment horizontal="right" vertical="center"/>
    </xf>
    <xf numFmtId="165" fontId="3" fillId="2" borderId="4" xfId="0" applyNumberFormat="1" applyFont="1" applyFill="1" applyBorder="1" applyAlignment="1">
      <alignment horizontal="right" vertical="center"/>
    </xf>
    <xf numFmtId="165" fontId="0" fillId="0" borderId="7" xfId="1" applyNumberFormat="1" applyFont="1" applyBorder="1" applyAlignment="1">
      <alignment horizontal="right" vertical="center"/>
    </xf>
    <xf numFmtId="165" fontId="2" fillId="2" borderId="24" xfId="0" applyNumberFormat="1" applyFont="1" applyFill="1" applyBorder="1" applyAlignment="1">
      <alignment horizontal="right" vertical="center" wrapText="1"/>
    </xf>
    <xf numFmtId="165" fontId="2" fillId="2" borderId="23" xfId="0" applyNumberFormat="1" applyFont="1" applyFill="1" applyBorder="1" applyAlignment="1">
      <alignment horizontal="right" vertical="center" wrapText="1"/>
    </xf>
    <xf numFmtId="165" fontId="0" fillId="0" borderId="0" xfId="0" applyNumberFormat="1" applyFill="1"/>
    <xf numFmtId="165" fontId="0" fillId="3" borderId="1" xfId="0" applyNumberFormat="1" applyFill="1" applyBorder="1" applyAlignment="1">
      <alignment horizontal="right" vertical="center"/>
    </xf>
    <xf numFmtId="165" fontId="2" fillId="3" borderId="4" xfId="0" applyNumberFormat="1" applyFont="1" applyFill="1" applyBorder="1" applyAlignment="1">
      <alignment horizontal="center" vertical="center" wrapText="1"/>
    </xf>
    <xf numFmtId="165" fontId="2" fillId="3" borderId="4" xfId="0" applyNumberFormat="1" applyFont="1" applyFill="1" applyBorder="1" applyAlignment="1">
      <alignment horizontal="right" vertical="center" wrapText="1"/>
    </xf>
    <xf numFmtId="165" fontId="2" fillId="3" borderId="24" xfId="0" applyNumberFormat="1" applyFont="1" applyFill="1" applyBorder="1" applyAlignment="1">
      <alignment horizontal="center" vertical="center" wrapText="1"/>
    </xf>
    <xf numFmtId="165" fontId="2" fillId="3" borderId="33" xfId="0" applyNumberFormat="1" applyFont="1" applyFill="1" applyBorder="1" applyAlignment="1">
      <alignment horizontal="right" vertical="center" wrapText="1"/>
    </xf>
    <xf numFmtId="165" fontId="3" fillId="3" borderId="1" xfId="0" applyNumberFormat="1" applyFont="1" applyFill="1" applyBorder="1" applyAlignment="1">
      <alignment horizontal="right" vertical="center"/>
    </xf>
    <xf numFmtId="165" fontId="0" fillId="3" borderId="2" xfId="0" applyNumberFormat="1" applyFill="1" applyBorder="1" applyAlignment="1">
      <alignment horizontal="right" vertical="center"/>
    </xf>
    <xf numFmtId="165" fontId="3" fillId="3" borderId="2" xfId="0" applyNumberFormat="1" applyFont="1" applyFill="1" applyBorder="1" applyAlignment="1">
      <alignment horizontal="right" vertical="center"/>
    </xf>
    <xf numFmtId="0" fontId="1" fillId="0" borderId="31" xfId="0" applyFont="1" applyBorder="1" applyAlignment="1">
      <alignment horizontal="center" vertical="center" wrapText="1"/>
    </xf>
    <xf numFmtId="0" fontId="3" fillId="2" borderId="36" xfId="0" applyFont="1" applyFill="1" applyBorder="1"/>
    <xf numFmtId="0" fontId="3" fillId="2" borderId="37" xfId="0" applyFont="1" applyFill="1" applyBorder="1"/>
    <xf numFmtId="0" fontId="3" fillId="2" borderId="38" xfId="0" applyFont="1" applyFill="1" applyBorder="1"/>
    <xf numFmtId="165" fontId="6" fillId="2" borderId="34" xfId="0" applyNumberFormat="1" applyFont="1" applyFill="1" applyBorder="1" applyAlignment="1">
      <alignment horizontal="center" vertical="center"/>
    </xf>
    <xf numFmtId="165" fontId="6" fillId="2" borderId="2" xfId="0" applyNumberFormat="1" applyFont="1" applyFill="1" applyBorder="1" applyAlignment="1">
      <alignment horizontal="center" vertical="center"/>
    </xf>
    <xf numFmtId="165" fontId="6" fillId="2" borderId="2" xfId="0" applyNumberFormat="1" applyFont="1" applyFill="1" applyBorder="1" applyAlignment="1">
      <alignment horizontal="right" vertical="center"/>
    </xf>
    <xf numFmtId="0" fontId="0" fillId="0" borderId="0" xfId="0" applyAlignment="1">
      <alignment horizontal="center" vertical="center"/>
    </xf>
    <xf numFmtId="0" fontId="0" fillId="0" borderId="21" xfId="0" applyBorder="1" applyAlignment="1">
      <alignment horizontal="center" vertical="center"/>
    </xf>
    <xf numFmtId="10" fontId="0" fillId="0" borderId="21" xfId="2" applyNumberFormat="1" applyFont="1" applyBorder="1" applyAlignment="1">
      <alignment horizontal="center" vertical="center"/>
    </xf>
    <xf numFmtId="10" fontId="0" fillId="0" borderId="39" xfId="2" applyNumberFormat="1" applyFont="1" applyBorder="1" applyAlignment="1">
      <alignment horizontal="center" vertical="center"/>
    </xf>
    <xf numFmtId="0" fontId="0" fillId="0" borderId="35" xfId="0" applyBorder="1" applyAlignment="1">
      <alignment horizontal="center" vertical="center"/>
    </xf>
    <xf numFmtId="165" fontId="0" fillId="2" borderId="1" xfId="0" applyNumberFormat="1" applyFill="1" applyBorder="1" applyAlignment="1">
      <alignment horizontal="right" vertical="center"/>
    </xf>
    <xf numFmtId="165" fontId="0" fillId="2" borderId="0" xfId="0" applyNumberFormat="1" applyFill="1" applyAlignment="1">
      <alignment horizontal="center" vertical="center"/>
    </xf>
    <xf numFmtId="165" fontId="3" fillId="2" borderId="24" xfId="0" applyNumberFormat="1" applyFont="1" applyFill="1" applyBorder="1" applyAlignment="1">
      <alignment horizontal="center" vertical="center"/>
    </xf>
    <xf numFmtId="165" fontId="3" fillId="2" borderId="4" xfId="0" applyNumberFormat="1" applyFont="1" applyFill="1" applyBorder="1" applyAlignment="1">
      <alignment horizontal="center" vertical="center"/>
    </xf>
    <xf numFmtId="165" fontId="2" fillId="2" borderId="32" xfId="0" applyNumberFormat="1" applyFont="1" applyFill="1" applyBorder="1" applyAlignment="1">
      <alignment horizontal="center" vertical="center" wrapText="1"/>
    </xf>
    <xf numFmtId="165" fontId="2" fillId="2" borderId="33" xfId="0" applyNumberFormat="1" applyFont="1" applyFill="1" applyBorder="1" applyAlignment="1">
      <alignment horizontal="center" vertical="center" wrapText="1"/>
    </xf>
    <xf numFmtId="165" fontId="2" fillId="2" borderId="33" xfId="0" applyNumberFormat="1" applyFont="1" applyFill="1" applyBorder="1" applyAlignment="1">
      <alignment horizontal="right" vertical="center" wrapText="1"/>
    </xf>
    <xf numFmtId="165" fontId="3" fillId="2" borderId="12" xfId="0" applyNumberFormat="1" applyFont="1" applyFill="1" applyBorder="1" applyAlignment="1">
      <alignment horizontal="center" vertical="center"/>
    </xf>
    <xf numFmtId="165" fontId="3" fillId="2" borderId="7" xfId="0" applyNumberFormat="1" applyFont="1" applyFill="1" applyBorder="1" applyAlignment="1">
      <alignment horizontal="center" vertical="center"/>
    </xf>
    <xf numFmtId="165" fontId="3" fillId="2" borderId="7" xfId="0" applyNumberFormat="1" applyFont="1" applyFill="1" applyBorder="1" applyAlignment="1">
      <alignment horizontal="right" vertical="center"/>
    </xf>
    <xf numFmtId="165" fontId="3" fillId="2" borderId="14" xfId="0" applyNumberFormat="1" applyFont="1" applyFill="1" applyBorder="1" applyAlignment="1">
      <alignment horizontal="center" vertical="center"/>
    </xf>
    <xf numFmtId="165" fontId="3" fillId="2" borderId="1" xfId="0" applyNumberFormat="1" applyFont="1" applyFill="1" applyBorder="1" applyAlignment="1">
      <alignment horizontal="center" vertical="center"/>
    </xf>
    <xf numFmtId="165" fontId="3" fillId="2" borderId="1" xfId="0" applyNumberFormat="1" applyFont="1" applyFill="1" applyBorder="1" applyAlignment="1">
      <alignment horizontal="right" vertical="center"/>
    </xf>
    <xf numFmtId="165" fontId="3" fillId="2" borderId="34" xfId="0" applyNumberFormat="1" applyFont="1" applyFill="1" applyBorder="1" applyAlignment="1">
      <alignment horizontal="center" vertical="center"/>
    </xf>
    <xf numFmtId="165" fontId="3" fillId="2" borderId="2" xfId="0" applyNumberFormat="1" applyFont="1" applyFill="1" applyBorder="1" applyAlignment="1">
      <alignment horizontal="center" vertical="center"/>
    </xf>
    <xf numFmtId="165" fontId="3" fillId="2" borderId="2" xfId="0" applyNumberFormat="1" applyFont="1" applyFill="1" applyBorder="1" applyAlignment="1">
      <alignment horizontal="right" vertical="center"/>
    </xf>
    <xf numFmtId="0" fontId="5" fillId="0" borderId="40" xfId="0" applyFont="1" applyBorder="1" applyAlignment="1">
      <alignment horizontal="center" vertical="center"/>
    </xf>
    <xf numFmtId="0" fontId="0" fillId="0" borderId="41" xfId="0" applyBorder="1" applyAlignment="1">
      <alignment horizontal="center" vertical="center" wrapText="1"/>
    </xf>
    <xf numFmtId="0" fontId="0" fillId="0" borderId="20" xfId="0" applyBorder="1" applyAlignment="1">
      <alignment horizontal="center" vertical="center" wrapText="1"/>
    </xf>
    <xf numFmtId="0" fontId="0" fillId="0" borderId="42" xfId="0" applyBorder="1" applyAlignment="1">
      <alignment horizontal="center" vertical="center" wrapText="1"/>
    </xf>
    <xf numFmtId="10" fontId="3" fillId="2" borderId="36" xfId="2" applyNumberFormat="1" applyFont="1" applyFill="1" applyBorder="1" applyAlignment="1">
      <alignment horizontal="center" vertical="center"/>
    </xf>
    <xf numFmtId="10" fontId="3" fillId="2" borderId="37" xfId="2" applyNumberFormat="1" applyFont="1" applyFill="1" applyBorder="1" applyAlignment="1">
      <alignment horizontal="center" vertical="center"/>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34" xfId="0" applyFont="1" applyFill="1" applyBorder="1" applyAlignment="1">
      <alignment horizontal="center" vertical="center" wrapText="1"/>
    </xf>
    <xf numFmtId="0" fontId="1" fillId="0" borderId="15" xfId="0" applyFont="1" applyFill="1" applyBorder="1" applyAlignment="1">
      <alignment horizontal="center" vertical="center" wrapText="1"/>
    </xf>
    <xf numFmtId="3" fontId="2" fillId="2" borderId="18" xfId="0" applyNumberFormat="1" applyFont="1" applyFill="1" applyBorder="1" applyAlignment="1">
      <alignment horizontal="center" vertical="center" wrapText="1"/>
    </xf>
    <xf numFmtId="0" fontId="2" fillId="2" borderId="18"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9" fontId="5" fillId="0" borderId="8" xfId="0" applyNumberFormat="1" applyFont="1" applyBorder="1" applyAlignment="1">
      <alignment horizontal="center" vertical="center" wrapText="1"/>
    </xf>
    <xf numFmtId="9" fontId="5" fillId="0" borderId="11" xfId="0" applyNumberFormat="1" applyFont="1" applyBorder="1" applyAlignment="1">
      <alignment horizontal="center" vertical="center" wrapText="1"/>
    </xf>
    <xf numFmtId="1" fontId="6" fillId="2" borderId="29" xfId="0" applyNumberFormat="1" applyFont="1" applyFill="1" applyBorder="1" applyAlignment="1">
      <alignment horizontal="center" vertical="center"/>
    </xf>
    <xf numFmtId="1" fontId="6" fillId="2" borderId="12" xfId="0" applyNumberFormat="1" applyFont="1" applyFill="1" applyBorder="1" applyAlignment="1">
      <alignment horizontal="center" vertical="center"/>
    </xf>
    <xf numFmtId="1" fontId="6" fillId="2" borderId="30" xfId="0" applyNumberFormat="1" applyFont="1" applyFill="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5" xfId="0" applyBorder="1" applyAlignment="1">
      <alignment horizontal="center" vertical="center"/>
    </xf>
    <xf numFmtId="0" fontId="1" fillId="0" borderId="26"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6" fillId="2" borderId="8"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25" xfId="0" applyFont="1" applyFill="1" applyBorder="1" applyAlignment="1">
      <alignment horizontal="center" vertical="center" wrapText="1"/>
    </xf>
    <xf numFmtId="3" fontId="2" fillId="0" borderId="27" xfId="0" applyNumberFormat="1" applyFont="1" applyFill="1" applyBorder="1" applyAlignment="1">
      <alignment horizontal="center" vertical="center" wrapText="1"/>
    </xf>
    <xf numFmtId="3" fontId="2" fillId="0" borderId="28" xfId="0" applyNumberFormat="1" applyFont="1" applyFill="1" applyBorder="1" applyAlignment="1">
      <alignment horizontal="center" vertical="center" wrapText="1"/>
    </xf>
    <xf numFmtId="3" fontId="2" fillId="0" borderId="25" xfId="0" applyNumberFormat="1" applyFont="1" applyFill="1" applyBorder="1" applyAlignment="1">
      <alignment horizontal="center" vertical="center" wrapText="1"/>
    </xf>
    <xf numFmtId="3" fontId="1" fillId="0" borderId="27" xfId="0" applyNumberFormat="1" applyFont="1" applyFill="1" applyBorder="1" applyAlignment="1">
      <alignment horizontal="center" vertical="center" wrapText="1"/>
    </xf>
    <xf numFmtId="3" fontId="1" fillId="0" borderId="28" xfId="0" applyNumberFormat="1" applyFont="1" applyFill="1" applyBorder="1" applyAlignment="1">
      <alignment horizontal="center" vertical="center" wrapText="1"/>
    </xf>
    <xf numFmtId="3" fontId="1" fillId="0" borderId="25" xfId="0" applyNumberFormat="1"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2" fillId="2" borderId="17" xfId="0" applyFont="1" applyFill="1" applyBorder="1" applyAlignment="1">
      <alignment horizontal="center" vertical="center" wrapText="1"/>
    </xf>
    <xf numFmtId="3" fontId="2" fillId="2" borderId="19" xfId="0" applyNumberFormat="1" applyFont="1" applyFill="1" applyBorder="1" applyAlignment="1">
      <alignment horizontal="center" vertical="center" wrapText="1"/>
    </xf>
    <xf numFmtId="3" fontId="2" fillId="2" borderId="20" xfId="0" applyNumberFormat="1" applyFont="1" applyFill="1" applyBorder="1" applyAlignment="1">
      <alignment horizontal="center" vertical="center" wrapText="1"/>
    </xf>
    <xf numFmtId="3" fontId="2" fillId="2" borderId="17" xfId="0" applyNumberFormat="1" applyFont="1" applyFill="1" applyBorder="1" applyAlignment="1">
      <alignment horizontal="center" vertical="center"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50"/>
  <sheetViews>
    <sheetView tabSelected="1" zoomScale="80" zoomScaleNormal="80" workbookViewId="0">
      <pane xSplit="4" ySplit="3" topLeftCell="E84" activePane="bottomRight" state="frozen"/>
      <selection pane="topRight" activeCell="E1" sqref="E1"/>
      <selection pane="bottomLeft" activeCell="A4" sqref="A4"/>
      <selection pane="bottomRight" activeCell="S42" sqref="S42"/>
    </sheetView>
  </sheetViews>
  <sheetFormatPr baseColWidth="10" defaultRowHeight="15" x14ac:dyDescent="0.25"/>
  <cols>
    <col min="1" max="1" width="2.140625" customWidth="1"/>
    <col min="2" max="2" width="22.5703125" style="1" customWidth="1"/>
    <col min="3" max="3" width="15" style="1" customWidth="1"/>
    <col min="4" max="4" width="18" style="1" customWidth="1"/>
    <col min="5" max="13" width="18" style="19" customWidth="1"/>
    <col min="14" max="14" width="19.85546875" style="19" customWidth="1"/>
    <col min="15" max="15" width="18" style="19" customWidth="1"/>
    <col min="16" max="16" width="22" style="19" customWidth="1"/>
    <col min="17" max="17" width="18" style="19" customWidth="1"/>
    <col min="18" max="18" width="19.85546875" style="19" bestFit="1" customWidth="1"/>
    <col min="19" max="20" width="19.7109375" style="20" customWidth="1"/>
    <col min="21" max="21" width="14.7109375" style="48" customWidth="1"/>
    <col min="22" max="22" width="37.140625" customWidth="1"/>
  </cols>
  <sheetData>
    <row r="1" spans="2:22" ht="9.75" customHeight="1" thickBot="1" x14ac:dyDescent="0.3"/>
    <row r="2" spans="2:22" ht="15.75" customHeight="1" x14ac:dyDescent="0.25">
      <c r="B2" s="83" t="s">
        <v>158</v>
      </c>
      <c r="C2" s="97" t="s">
        <v>0</v>
      </c>
      <c r="D2" s="95" t="s">
        <v>159</v>
      </c>
      <c r="E2" s="87">
        <v>2008</v>
      </c>
      <c r="F2" s="88"/>
      <c r="G2" s="89">
        <v>2009</v>
      </c>
      <c r="H2" s="88"/>
      <c r="I2" s="89">
        <v>2010</v>
      </c>
      <c r="J2" s="88"/>
      <c r="K2" s="89">
        <v>2011</v>
      </c>
      <c r="L2" s="88"/>
      <c r="M2" s="89">
        <v>2012</v>
      </c>
      <c r="N2" s="88"/>
      <c r="O2" s="89">
        <v>2013</v>
      </c>
      <c r="P2" s="88"/>
      <c r="Q2" s="89">
        <v>2014</v>
      </c>
      <c r="R2" s="88"/>
      <c r="S2" s="89">
        <v>2015</v>
      </c>
      <c r="T2" s="88"/>
      <c r="U2" s="85" t="s">
        <v>163</v>
      </c>
      <c r="V2" s="69" t="s">
        <v>237</v>
      </c>
    </row>
    <row r="3" spans="2:22" ht="30.75" thickBot="1" x14ac:dyDescent="0.3">
      <c r="B3" s="84"/>
      <c r="C3" s="98"/>
      <c r="D3" s="96"/>
      <c r="E3" s="21" t="s">
        <v>162</v>
      </c>
      <c r="F3" s="22" t="s">
        <v>161</v>
      </c>
      <c r="G3" s="22" t="s">
        <v>162</v>
      </c>
      <c r="H3" s="22" t="s">
        <v>161</v>
      </c>
      <c r="I3" s="22" t="s">
        <v>162</v>
      </c>
      <c r="J3" s="22" t="s">
        <v>161</v>
      </c>
      <c r="K3" s="22" t="s">
        <v>162</v>
      </c>
      <c r="L3" s="22" t="s">
        <v>161</v>
      </c>
      <c r="M3" s="22" t="s">
        <v>162</v>
      </c>
      <c r="N3" s="22" t="s">
        <v>161</v>
      </c>
      <c r="O3" s="22" t="s">
        <v>162</v>
      </c>
      <c r="P3" s="22" t="s">
        <v>161</v>
      </c>
      <c r="Q3" s="22" t="s">
        <v>162</v>
      </c>
      <c r="R3" s="22" t="s">
        <v>161</v>
      </c>
      <c r="S3" s="22" t="s">
        <v>162</v>
      </c>
      <c r="T3" s="22" t="s">
        <v>161</v>
      </c>
      <c r="U3" s="86"/>
      <c r="V3" s="69"/>
    </row>
    <row r="4" spans="2:22" ht="15.75" x14ac:dyDescent="0.25">
      <c r="B4" s="114" t="s">
        <v>17</v>
      </c>
      <c r="C4" s="113" t="s">
        <v>18</v>
      </c>
      <c r="D4" s="10" t="s">
        <v>58</v>
      </c>
      <c r="E4" s="31">
        <v>5250072500</v>
      </c>
      <c r="F4" s="24">
        <v>28626787600</v>
      </c>
      <c r="G4" s="24">
        <v>5753658800</v>
      </c>
      <c r="H4" s="24">
        <v>31589530800</v>
      </c>
      <c r="I4" s="24">
        <v>6750015000</v>
      </c>
      <c r="J4" s="24">
        <v>34630723500</v>
      </c>
      <c r="K4" s="24">
        <v>7473430500</v>
      </c>
      <c r="L4" s="24">
        <v>36002764400</v>
      </c>
      <c r="M4" s="24">
        <v>10723440000</v>
      </c>
      <c r="N4" s="24">
        <v>43838167500</v>
      </c>
      <c r="O4" s="24">
        <v>12813850400</v>
      </c>
      <c r="P4" s="24">
        <v>48483833700</v>
      </c>
      <c r="Q4" s="24">
        <v>13845943200</v>
      </c>
      <c r="R4" s="24">
        <v>52325188200</v>
      </c>
      <c r="S4" s="25">
        <v>15690206900</v>
      </c>
      <c r="T4" s="25">
        <v>58334032100</v>
      </c>
      <c r="U4" s="49">
        <f>((E4+G4+I4+K4+M4+O4+Q4+S4)/(F4+H4+J4+L4+N4+P4+R4+T4))*100</f>
        <v>23.455164672982505</v>
      </c>
    </row>
    <row r="5" spans="2:22" ht="15.75" x14ac:dyDescent="0.25">
      <c r="B5" s="82"/>
      <c r="C5" s="93"/>
      <c r="D5" s="4" t="s">
        <v>59</v>
      </c>
      <c r="E5" s="30">
        <v>160096800</v>
      </c>
      <c r="F5" s="26">
        <v>7061555000</v>
      </c>
      <c r="G5" s="26">
        <v>235040000</v>
      </c>
      <c r="H5" s="26">
        <v>9334253000</v>
      </c>
      <c r="I5" s="26">
        <v>271869400</v>
      </c>
      <c r="J5" s="26">
        <v>9717770400</v>
      </c>
      <c r="K5" s="26">
        <v>367186800</v>
      </c>
      <c r="L5" s="26">
        <v>8392114500</v>
      </c>
      <c r="M5" s="26">
        <v>3894767800</v>
      </c>
      <c r="N5" s="26">
        <v>15227915700</v>
      </c>
      <c r="O5" s="26">
        <v>6216472400</v>
      </c>
      <c r="P5" s="26">
        <v>18691539600</v>
      </c>
      <c r="Q5" s="26">
        <v>5731691400</v>
      </c>
      <c r="R5" s="26">
        <v>19646083300</v>
      </c>
      <c r="S5" s="27">
        <v>6877157600</v>
      </c>
      <c r="T5" s="27">
        <v>23380287600</v>
      </c>
      <c r="U5" s="49">
        <f t="shared" ref="U5:U7" si="0">((E5+G5+I5+K5+M5+O5+Q5+S5)/(F5+H5+J5+L5+N5+P5+R5+T5))*100</f>
        <v>21.313556236668649</v>
      </c>
    </row>
    <row r="6" spans="2:22" ht="15.75" x14ac:dyDescent="0.25">
      <c r="B6" s="81" t="s">
        <v>15</v>
      </c>
      <c r="C6" s="102" t="s">
        <v>16</v>
      </c>
      <c r="D6" s="4" t="s">
        <v>60</v>
      </c>
      <c r="E6" s="30">
        <v>4341364700</v>
      </c>
      <c r="F6" s="26">
        <v>7865180900</v>
      </c>
      <c r="G6" s="26">
        <v>4589878000</v>
      </c>
      <c r="H6" s="26">
        <v>8733769300</v>
      </c>
      <c r="I6" s="26">
        <v>5005540000</v>
      </c>
      <c r="J6" s="26">
        <v>9712120150</v>
      </c>
      <c r="K6" s="26">
        <v>5614212200</v>
      </c>
      <c r="L6" s="26">
        <v>11090765800</v>
      </c>
      <c r="M6" s="26">
        <v>5586201700</v>
      </c>
      <c r="N6" s="26">
        <v>11994946150</v>
      </c>
      <c r="O6" s="26">
        <v>5303888500</v>
      </c>
      <c r="P6" s="26">
        <v>11650000550</v>
      </c>
      <c r="Q6" s="26">
        <v>5060637900</v>
      </c>
      <c r="R6" s="26">
        <v>11576046700</v>
      </c>
      <c r="S6" s="27">
        <v>4308554400</v>
      </c>
      <c r="T6" s="27">
        <v>11448292400</v>
      </c>
      <c r="U6" s="49">
        <f t="shared" si="0"/>
        <v>47.353093995434662</v>
      </c>
    </row>
    <row r="7" spans="2:22" ht="15.75" x14ac:dyDescent="0.25">
      <c r="B7" s="81"/>
      <c r="C7" s="103"/>
      <c r="D7" s="4" t="s">
        <v>61</v>
      </c>
      <c r="E7" s="30">
        <v>4225713100</v>
      </c>
      <c r="F7" s="26">
        <v>6881639500</v>
      </c>
      <c r="G7" s="26">
        <v>4426305700</v>
      </c>
      <c r="H7" s="26">
        <v>7634604900</v>
      </c>
      <c r="I7" s="26">
        <v>4884130000</v>
      </c>
      <c r="J7" s="26">
        <v>8607654100</v>
      </c>
      <c r="K7" s="26">
        <v>5314605400</v>
      </c>
      <c r="L7" s="26">
        <v>9557614000</v>
      </c>
      <c r="M7" s="26">
        <v>5606319000</v>
      </c>
      <c r="N7" s="26">
        <v>10198390900</v>
      </c>
      <c r="O7" s="26">
        <v>5402290600</v>
      </c>
      <c r="P7" s="26">
        <v>10101945100</v>
      </c>
      <c r="Q7" s="26">
        <v>5603142400</v>
      </c>
      <c r="R7" s="26">
        <v>10465033900</v>
      </c>
      <c r="S7" s="27">
        <v>4382294700</v>
      </c>
      <c r="T7" s="27">
        <v>9486343700</v>
      </c>
      <c r="U7" s="49">
        <f t="shared" si="0"/>
        <v>54.63189143089339</v>
      </c>
    </row>
    <row r="8" spans="2:22" ht="15.75" x14ac:dyDescent="0.25">
      <c r="B8" s="81"/>
      <c r="C8" s="103"/>
      <c r="D8" s="4" t="s">
        <v>62</v>
      </c>
      <c r="E8" s="30">
        <v>1553790800</v>
      </c>
      <c r="F8" s="26">
        <v>5509249900</v>
      </c>
      <c r="G8" s="26">
        <v>1423942800</v>
      </c>
      <c r="H8" s="26">
        <v>5940710100</v>
      </c>
      <c r="I8" s="26">
        <v>1429449500</v>
      </c>
      <c r="J8" s="26">
        <v>6258022950</v>
      </c>
      <c r="K8" s="26">
        <v>2101924900</v>
      </c>
      <c r="L8" s="26">
        <v>7383697400</v>
      </c>
      <c r="M8" s="26">
        <v>1970727700</v>
      </c>
      <c r="N8" s="26">
        <v>7500942100</v>
      </c>
      <c r="O8" s="26">
        <v>1956420300</v>
      </c>
      <c r="P8" s="26">
        <v>7811183800</v>
      </c>
      <c r="Q8" s="26">
        <v>2016696000</v>
      </c>
      <c r="R8" s="26">
        <v>8166656100</v>
      </c>
      <c r="S8" s="27">
        <v>1759854600</v>
      </c>
      <c r="T8" s="27">
        <v>7778130500</v>
      </c>
      <c r="U8" s="50">
        <f>((E8+G8+I8+K8+M8+O8+Q8+S8)/(F8+H8+J8+L8+N8+P8+R8+T8))</f>
        <v>0.25223001819822727</v>
      </c>
    </row>
    <row r="9" spans="2:22" ht="15.75" x14ac:dyDescent="0.25">
      <c r="B9" s="81"/>
      <c r="C9" s="104"/>
      <c r="D9" s="4" t="s">
        <v>63</v>
      </c>
      <c r="E9" s="30">
        <v>1674942900</v>
      </c>
      <c r="F9" s="26">
        <v>4964711300</v>
      </c>
      <c r="G9" s="26">
        <v>1497050000</v>
      </c>
      <c r="H9" s="26">
        <v>4899438400</v>
      </c>
      <c r="I9" s="26">
        <v>1372619900</v>
      </c>
      <c r="J9" s="26">
        <v>4496941150</v>
      </c>
      <c r="K9" s="26">
        <v>1715750700</v>
      </c>
      <c r="L9" s="26">
        <v>5107182300</v>
      </c>
      <c r="M9" s="26">
        <v>1540601800</v>
      </c>
      <c r="N9" s="26">
        <v>5228526800</v>
      </c>
      <c r="O9" s="26">
        <v>1642560900</v>
      </c>
      <c r="P9" s="26">
        <v>6266132650</v>
      </c>
      <c r="Q9" s="26">
        <v>1649240800</v>
      </c>
      <c r="R9" s="26">
        <v>6667511300</v>
      </c>
      <c r="S9" s="27">
        <v>1163905200</v>
      </c>
      <c r="T9" s="27">
        <v>5124275300</v>
      </c>
      <c r="U9" s="50">
        <f t="shared" ref="U9:U72" si="1">((E9+G9+I9+K9+M9+O9+Q9+S9)/(F9+H9+J9+L9+N9+P9+R9+T9))</f>
        <v>0.28667413631382238</v>
      </c>
    </row>
    <row r="10" spans="2:22" ht="15.75" x14ac:dyDescent="0.25">
      <c r="B10" s="82" t="s">
        <v>3</v>
      </c>
      <c r="C10" s="108" t="s">
        <v>4</v>
      </c>
      <c r="D10" s="4" t="s">
        <v>64</v>
      </c>
      <c r="E10" s="30">
        <v>22680828000</v>
      </c>
      <c r="F10" s="26">
        <v>41163661200</v>
      </c>
      <c r="G10" s="26">
        <v>29214182600</v>
      </c>
      <c r="H10" s="26">
        <v>51515657600</v>
      </c>
      <c r="I10" s="26">
        <v>28438418300</v>
      </c>
      <c r="J10" s="26">
        <v>51946249700</v>
      </c>
      <c r="K10" s="26">
        <v>36652501600</v>
      </c>
      <c r="L10" s="26">
        <v>63399830900</v>
      </c>
      <c r="M10" s="26">
        <v>44491888100</v>
      </c>
      <c r="N10" s="26">
        <v>74791268700</v>
      </c>
      <c r="O10" s="26">
        <v>50345524300</v>
      </c>
      <c r="P10" s="26">
        <v>82028739500</v>
      </c>
      <c r="Q10" s="26">
        <v>45615298900</v>
      </c>
      <c r="R10" s="26">
        <v>80149253100</v>
      </c>
      <c r="S10" s="27">
        <v>49395681100</v>
      </c>
      <c r="T10" s="27">
        <v>86846062900</v>
      </c>
      <c r="U10" s="50">
        <f t="shared" si="1"/>
        <v>0.576928973815799</v>
      </c>
    </row>
    <row r="11" spans="2:22" ht="15.75" x14ac:dyDescent="0.25">
      <c r="B11" s="82"/>
      <c r="C11" s="109"/>
      <c r="D11" s="4" t="s">
        <v>65</v>
      </c>
      <c r="E11" s="30">
        <v>20144946000</v>
      </c>
      <c r="F11" s="26">
        <v>33324335700</v>
      </c>
      <c r="G11" s="26">
        <v>24095971800</v>
      </c>
      <c r="H11" s="26">
        <v>38256775400</v>
      </c>
      <c r="I11" s="26">
        <v>23406606300</v>
      </c>
      <c r="J11" s="26">
        <v>38501266300</v>
      </c>
      <c r="K11" s="26">
        <v>30204365500</v>
      </c>
      <c r="L11" s="26">
        <v>47425816200</v>
      </c>
      <c r="M11" s="26">
        <v>36454162000</v>
      </c>
      <c r="N11" s="26">
        <v>55985486400</v>
      </c>
      <c r="O11" s="26">
        <v>43937132900</v>
      </c>
      <c r="P11" s="26">
        <v>64431337500</v>
      </c>
      <c r="Q11" s="26">
        <v>39252491000</v>
      </c>
      <c r="R11" s="26">
        <v>61644371700</v>
      </c>
      <c r="S11" s="27">
        <v>41247729000</v>
      </c>
      <c r="T11" s="27">
        <v>65277456400</v>
      </c>
      <c r="U11" s="50">
        <f t="shared" si="1"/>
        <v>0.6391142905325875</v>
      </c>
    </row>
    <row r="12" spans="2:22" ht="15.75" x14ac:dyDescent="0.25">
      <c r="B12" s="82"/>
      <c r="C12" s="109"/>
      <c r="D12" s="4" t="s">
        <v>66</v>
      </c>
      <c r="E12" s="30">
        <v>22963294000</v>
      </c>
      <c r="F12" s="26">
        <v>39329296000</v>
      </c>
      <c r="G12" s="26">
        <v>28584042600</v>
      </c>
      <c r="H12" s="26">
        <v>47541782200</v>
      </c>
      <c r="I12" s="26">
        <v>28010621800</v>
      </c>
      <c r="J12" s="26">
        <v>48437665300</v>
      </c>
      <c r="K12" s="26">
        <v>35768341800</v>
      </c>
      <c r="L12" s="26">
        <v>59000407800</v>
      </c>
      <c r="M12" s="26">
        <v>43643503700</v>
      </c>
      <c r="N12" s="26">
        <v>70073540900</v>
      </c>
      <c r="O12" s="26">
        <v>48599408300</v>
      </c>
      <c r="P12" s="26">
        <v>75938407000</v>
      </c>
      <c r="Q12" s="26">
        <v>45415331900</v>
      </c>
      <c r="R12" s="26">
        <v>75234688500</v>
      </c>
      <c r="S12" s="27">
        <v>48062379300</v>
      </c>
      <c r="T12" s="27">
        <v>79848272500</v>
      </c>
      <c r="U12" s="50">
        <f t="shared" si="1"/>
        <v>0.60767956418940949</v>
      </c>
    </row>
    <row r="13" spans="2:22" ht="15.75" x14ac:dyDescent="0.25">
      <c r="B13" s="82"/>
      <c r="C13" s="110"/>
      <c r="D13" s="4" t="s">
        <v>67</v>
      </c>
      <c r="E13" s="30">
        <v>59627200</v>
      </c>
      <c r="F13" s="26">
        <v>195784300</v>
      </c>
      <c r="G13" s="26">
        <v>53937100</v>
      </c>
      <c r="H13" s="26">
        <v>247453300</v>
      </c>
      <c r="I13" s="26">
        <v>39635900</v>
      </c>
      <c r="J13" s="26">
        <v>223940100</v>
      </c>
      <c r="K13" s="26">
        <v>56428200</v>
      </c>
      <c r="L13" s="26">
        <v>291629400</v>
      </c>
      <c r="M13" s="26">
        <v>108454200</v>
      </c>
      <c r="N13" s="26">
        <v>558865800</v>
      </c>
      <c r="O13" s="26">
        <v>118047500</v>
      </c>
      <c r="P13" s="26">
        <v>572529700</v>
      </c>
      <c r="Q13" s="26">
        <v>90551800</v>
      </c>
      <c r="R13" s="26">
        <v>542769600</v>
      </c>
      <c r="S13" s="27">
        <v>114343900</v>
      </c>
      <c r="T13" s="27">
        <v>723905100</v>
      </c>
      <c r="U13" s="50">
        <f t="shared" si="1"/>
        <v>0.1909589605792264</v>
      </c>
    </row>
    <row r="14" spans="2:22" ht="15.75" x14ac:dyDescent="0.25">
      <c r="B14" s="82" t="s">
        <v>5</v>
      </c>
      <c r="C14" s="108" t="s">
        <v>6</v>
      </c>
      <c r="D14" s="4" t="s">
        <v>68</v>
      </c>
      <c r="E14" s="30">
        <v>1503994400</v>
      </c>
      <c r="F14" s="26">
        <v>7062042500</v>
      </c>
      <c r="G14" s="26">
        <v>2605212900</v>
      </c>
      <c r="H14" s="26">
        <v>8896797400</v>
      </c>
      <c r="I14" s="26">
        <v>3105054200</v>
      </c>
      <c r="J14" s="26">
        <v>9792600200</v>
      </c>
      <c r="K14" s="26">
        <v>3539327000</v>
      </c>
      <c r="L14" s="26">
        <v>11249044000</v>
      </c>
      <c r="M14" s="26">
        <v>2864204100</v>
      </c>
      <c r="N14" s="26">
        <v>11332492900</v>
      </c>
      <c r="O14" s="26">
        <v>1673992100</v>
      </c>
      <c r="P14" s="26">
        <v>11125326200</v>
      </c>
      <c r="Q14" s="26">
        <v>1262429800</v>
      </c>
      <c r="R14" s="26">
        <v>11572402400</v>
      </c>
      <c r="S14" s="27">
        <v>1088048600</v>
      </c>
      <c r="T14" s="27">
        <v>12724757300</v>
      </c>
      <c r="U14" s="50">
        <f t="shared" si="1"/>
        <v>0.21064014798729028</v>
      </c>
    </row>
    <row r="15" spans="2:22" ht="31.5" x14ac:dyDescent="0.25">
      <c r="B15" s="82"/>
      <c r="C15" s="109"/>
      <c r="D15" s="4" t="s">
        <v>69</v>
      </c>
      <c r="E15" s="30">
        <v>645731800</v>
      </c>
      <c r="F15" s="26">
        <v>8064307800</v>
      </c>
      <c r="G15" s="26">
        <v>678976900</v>
      </c>
      <c r="H15" s="26">
        <v>9321578500</v>
      </c>
      <c r="I15" s="26">
        <v>1769222700</v>
      </c>
      <c r="J15" s="26">
        <v>11087659800</v>
      </c>
      <c r="K15" s="26">
        <v>2340577800</v>
      </c>
      <c r="L15" s="26">
        <v>13499090200</v>
      </c>
      <c r="M15" s="26">
        <v>1528413900</v>
      </c>
      <c r="N15" s="26">
        <v>14060956800</v>
      </c>
      <c r="O15" s="26">
        <v>1612194400</v>
      </c>
      <c r="P15" s="26">
        <v>15283956700</v>
      </c>
      <c r="Q15" s="26">
        <v>2005325400</v>
      </c>
      <c r="R15" s="26">
        <v>16886312900</v>
      </c>
      <c r="S15" s="27">
        <v>2567472400</v>
      </c>
      <c r="T15" s="27">
        <v>19485777200</v>
      </c>
      <c r="U15" s="50">
        <f t="shared" si="1"/>
        <v>0.12209080940570589</v>
      </c>
    </row>
    <row r="16" spans="2:22" ht="16.5" thickBot="1" x14ac:dyDescent="0.3">
      <c r="B16" s="82"/>
      <c r="C16" s="110"/>
      <c r="D16" s="4" t="s">
        <v>70</v>
      </c>
      <c r="E16" s="30">
        <v>5541850200</v>
      </c>
      <c r="F16" s="26">
        <v>6220238600</v>
      </c>
      <c r="G16" s="26">
        <v>4447109800</v>
      </c>
      <c r="H16" s="26">
        <v>5144728000</v>
      </c>
      <c r="I16" s="26">
        <v>2094806800</v>
      </c>
      <c r="J16" s="26">
        <v>2849604900</v>
      </c>
      <c r="K16" s="26">
        <v>1703164700</v>
      </c>
      <c r="L16" s="26">
        <v>2690681000</v>
      </c>
      <c r="M16" s="26">
        <v>1853959100</v>
      </c>
      <c r="N16" s="26">
        <v>2811635900</v>
      </c>
      <c r="O16" s="26">
        <v>1639442700</v>
      </c>
      <c r="P16" s="26">
        <v>2742888100</v>
      </c>
      <c r="Q16" s="26">
        <v>1536553700</v>
      </c>
      <c r="R16" s="26">
        <v>2865733300</v>
      </c>
      <c r="S16" s="27">
        <v>1193500900</v>
      </c>
      <c r="T16" s="27">
        <v>2771264000</v>
      </c>
      <c r="U16" s="50">
        <f t="shared" si="1"/>
        <v>0.71219521651984119</v>
      </c>
    </row>
    <row r="17" spans="2:22" ht="15.75" x14ac:dyDescent="0.25">
      <c r="B17" s="81" t="s">
        <v>7</v>
      </c>
      <c r="C17" s="105" t="s">
        <v>8</v>
      </c>
      <c r="D17" s="5" t="s">
        <v>71</v>
      </c>
      <c r="E17" s="36"/>
      <c r="F17" s="34">
        <v>59810310700</v>
      </c>
      <c r="G17" s="34"/>
      <c r="H17" s="34">
        <v>61911255500</v>
      </c>
      <c r="I17" s="34"/>
      <c r="J17" s="34">
        <v>67180438700</v>
      </c>
      <c r="K17" s="34"/>
      <c r="L17" s="34">
        <v>80283226900</v>
      </c>
      <c r="M17" s="34"/>
      <c r="N17" s="35">
        <v>87053029000</v>
      </c>
      <c r="O17" s="35"/>
      <c r="P17" s="26">
        <v>97832363100</v>
      </c>
      <c r="Q17" s="26">
        <v>19151948700</v>
      </c>
      <c r="R17" s="26">
        <v>100304687800</v>
      </c>
      <c r="S17" s="27">
        <v>20054533500</v>
      </c>
      <c r="T17" s="27">
        <v>108173716900</v>
      </c>
      <c r="U17" s="50">
        <f t="shared" si="1"/>
        <v>5.9175216486009048E-2</v>
      </c>
      <c r="V17" s="70" t="s">
        <v>238</v>
      </c>
    </row>
    <row r="18" spans="2:22" ht="15.75" x14ac:dyDescent="0.25">
      <c r="B18" s="81"/>
      <c r="C18" s="106"/>
      <c r="D18" s="5" t="s">
        <v>72</v>
      </c>
      <c r="E18" s="36"/>
      <c r="F18" s="34">
        <v>5410675500</v>
      </c>
      <c r="G18" s="34"/>
      <c r="H18" s="34">
        <v>5351882400</v>
      </c>
      <c r="I18" s="34"/>
      <c r="J18" s="34">
        <v>5380647400</v>
      </c>
      <c r="K18" s="34"/>
      <c r="L18" s="34">
        <v>5057200100</v>
      </c>
      <c r="M18" s="34"/>
      <c r="N18" s="35">
        <v>4960510300</v>
      </c>
      <c r="O18" s="35"/>
      <c r="P18" s="26">
        <v>6665222400</v>
      </c>
      <c r="Q18" s="26">
        <v>1088900000</v>
      </c>
      <c r="R18" s="26">
        <v>7211818950</v>
      </c>
      <c r="S18" s="27">
        <v>1025719600</v>
      </c>
      <c r="T18" s="27">
        <v>8455578950</v>
      </c>
      <c r="U18" s="50">
        <f t="shared" si="1"/>
        <v>4.3606215888237147E-2</v>
      </c>
      <c r="V18" s="71"/>
    </row>
    <row r="19" spans="2:22" ht="15.75" x14ac:dyDescent="0.25">
      <c r="B19" s="81"/>
      <c r="C19" s="107"/>
      <c r="D19" s="5" t="s">
        <v>73</v>
      </c>
      <c r="E19" s="36"/>
      <c r="F19" s="34">
        <v>1769945500</v>
      </c>
      <c r="G19" s="34"/>
      <c r="H19" s="34">
        <v>2562576500</v>
      </c>
      <c r="I19" s="34"/>
      <c r="J19" s="34">
        <v>158751300</v>
      </c>
      <c r="K19" s="34"/>
      <c r="L19" s="34">
        <v>1544962600</v>
      </c>
      <c r="M19" s="34"/>
      <c r="N19" s="35">
        <v>1417508050</v>
      </c>
      <c r="O19" s="35"/>
      <c r="P19" s="26">
        <v>2158381300</v>
      </c>
      <c r="Q19" s="26">
        <v>2623989600</v>
      </c>
      <c r="R19" s="26">
        <v>2624216200</v>
      </c>
      <c r="S19" s="27">
        <v>2896044100</v>
      </c>
      <c r="T19" s="27">
        <v>2896270700</v>
      </c>
      <c r="U19" s="50">
        <f t="shared" si="1"/>
        <v>0.36477731969096955</v>
      </c>
      <c r="V19" s="71"/>
    </row>
    <row r="20" spans="2:22" ht="15.75" x14ac:dyDescent="0.25">
      <c r="B20" s="81" t="s">
        <v>11</v>
      </c>
      <c r="C20" s="105" t="s">
        <v>12</v>
      </c>
      <c r="D20" s="5" t="s">
        <v>74</v>
      </c>
      <c r="E20" s="36"/>
      <c r="F20" s="34"/>
      <c r="G20" s="34"/>
      <c r="H20" s="34">
        <v>33306493600</v>
      </c>
      <c r="I20" s="34"/>
      <c r="J20" s="34">
        <v>35465512850</v>
      </c>
      <c r="K20" s="34"/>
      <c r="L20" s="34">
        <v>37813996400</v>
      </c>
      <c r="M20" s="34"/>
      <c r="N20" s="35">
        <v>43329481800</v>
      </c>
      <c r="O20" s="35"/>
      <c r="P20" s="26">
        <v>51125740500</v>
      </c>
      <c r="Q20" s="26">
        <v>22871796400</v>
      </c>
      <c r="R20" s="26">
        <v>53906927700</v>
      </c>
      <c r="S20" s="27">
        <v>24414259100</v>
      </c>
      <c r="T20" s="27">
        <v>58687901600</v>
      </c>
      <c r="U20" s="50">
        <f t="shared" si="1"/>
        <v>0.15076728210639559</v>
      </c>
      <c r="V20" s="71"/>
    </row>
    <row r="21" spans="2:22" ht="15.75" x14ac:dyDescent="0.25">
      <c r="B21" s="81"/>
      <c r="C21" s="107"/>
      <c r="D21" s="5" t="s">
        <v>75</v>
      </c>
      <c r="E21" s="36"/>
      <c r="F21" s="34"/>
      <c r="G21" s="34"/>
      <c r="H21" s="34"/>
      <c r="I21" s="34"/>
      <c r="J21" s="34"/>
      <c r="K21" s="34"/>
      <c r="L21" s="34"/>
      <c r="M21" s="34"/>
      <c r="N21" s="35"/>
      <c r="O21" s="35"/>
      <c r="P21" s="26">
        <v>23834909500</v>
      </c>
      <c r="Q21" s="26">
        <v>13391257200</v>
      </c>
      <c r="R21" s="26">
        <v>24214092100</v>
      </c>
      <c r="S21" s="27">
        <v>26791299100</v>
      </c>
      <c r="T21" s="27">
        <v>147211265900</v>
      </c>
      <c r="U21" s="50">
        <f t="shared" si="1"/>
        <v>0.20578972268385323</v>
      </c>
      <c r="V21" s="71"/>
    </row>
    <row r="22" spans="2:22" ht="15.75" x14ac:dyDescent="0.25">
      <c r="B22" s="81" t="s">
        <v>13</v>
      </c>
      <c r="C22" s="105" t="s">
        <v>14</v>
      </c>
      <c r="D22" s="5" t="s">
        <v>76</v>
      </c>
      <c r="E22" s="36"/>
      <c r="F22" s="34"/>
      <c r="G22" s="34"/>
      <c r="H22" s="34"/>
      <c r="I22" s="34"/>
      <c r="J22" s="34"/>
      <c r="K22" s="34"/>
      <c r="L22" s="34"/>
      <c r="M22" s="34"/>
      <c r="N22" s="35"/>
      <c r="O22" s="35"/>
      <c r="P22" s="26">
        <v>15802503950</v>
      </c>
      <c r="Q22" s="26">
        <v>9486527600</v>
      </c>
      <c r="R22" s="26">
        <v>16246414750</v>
      </c>
      <c r="S22" s="27">
        <v>8998687400</v>
      </c>
      <c r="T22" s="27">
        <v>16361599400</v>
      </c>
      <c r="U22" s="50">
        <f t="shared" si="1"/>
        <v>0.38184294912555378</v>
      </c>
      <c r="V22" s="71"/>
    </row>
    <row r="23" spans="2:22" ht="15.75" x14ac:dyDescent="0.25">
      <c r="B23" s="81"/>
      <c r="C23" s="106"/>
      <c r="D23" s="5" t="s">
        <v>77</v>
      </c>
      <c r="E23" s="36"/>
      <c r="F23" s="34"/>
      <c r="G23" s="34"/>
      <c r="H23" s="34"/>
      <c r="I23" s="34"/>
      <c r="J23" s="34"/>
      <c r="K23" s="34"/>
      <c r="L23" s="34"/>
      <c r="M23" s="34"/>
      <c r="N23" s="35"/>
      <c r="O23" s="35"/>
      <c r="P23" s="26">
        <v>20520694550</v>
      </c>
      <c r="Q23" s="26">
        <v>12095877000</v>
      </c>
      <c r="R23" s="26">
        <v>22524982400</v>
      </c>
      <c r="S23" s="27">
        <v>9866408900</v>
      </c>
      <c r="T23" s="27">
        <v>20599943950</v>
      </c>
      <c r="U23" s="50">
        <f t="shared" si="1"/>
        <v>0.34507143758573972</v>
      </c>
      <c r="V23" s="71"/>
    </row>
    <row r="24" spans="2:22" ht="16.5" thickBot="1" x14ac:dyDescent="0.3">
      <c r="B24" s="81"/>
      <c r="C24" s="107"/>
      <c r="D24" s="5" t="s">
        <v>78</v>
      </c>
      <c r="E24" s="36"/>
      <c r="F24" s="34"/>
      <c r="G24" s="34"/>
      <c r="H24" s="34"/>
      <c r="I24" s="34"/>
      <c r="J24" s="34"/>
      <c r="K24" s="34"/>
      <c r="L24" s="34"/>
      <c r="M24" s="34"/>
      <c r="N24" s="35"/>
      <c r="O24" s="35"/>
      <c r="P24" s="26">
        <v>22570320250</v>
      </c>
      <c r="Q24" s="26">
        <v>10520923300</v>
      </c>
      <c r="R24" s="26">
        <v>24765906850</v>
      </c>
      <c r="S24" s="27">
        <v>11527360200</v>
      </c>
      <c r="T24" s="27">
        <v>25035324350</v>
      </c>
      <c r="U24" s="50">
        <f t="shared" si="1"/>
        <v>0.30465401194601582</v>
      </c>
      <c r="V24" s="72"/>
    </row>
    <row r="25" spans="2:22" ht="15.75" x14ac:dyDescent="0.25">
      <c r="B25" s="81" t="s">
        <v>9</v>
      </c>
      <c r="C25" s="102" t="s">
        <v>10</v>
      </c>
      <c r="D25" s="5" t="s">
        <v>79</v>
      </c>
      <c r="E25" s="36"/>
      <c r="F25" s="34"/>
      <c r="G25" s="34"/>
      <c r="H25" s="34"/>
      <c r="I25" s="34"/>
      <c r="J25" s="34"/>
      <c r="K25" s="18">
        <v>23745478600</v>
      </c>
      <c r="L25" s="18">
        <v>58091221300</v>
      </c>
      <c r="M25" s="18">
        <v>25071879900</v>
      </c>
      <c r="N25" s="26">
        <v>64258910800</v>
      </c>
      <c r="O25" s="26">
        <v>26667067400</v>
      </c>
      <c r="P25" s="26">
        <v>70171834500</v>
      </c>
      <c r="Q25" s="26">
        <v>30974581300</v>
      </c>
      <c r="R25" s="26">
        <v>78937262700</v>
      </c>
      <c r="S25" s="27">
        <v>33956500300</v>
      </c>
      <c r="T25" s="27">
        <v>88256640800</v>
      </c>
      <c r="U25" s="50">
        <f t="shared" si="1"/>
        <v>0.39035116093422534</v>
      </c>
    </row>
    <row r="26" spans="2:22" ht="15.75" x14ac:dyDescent="0.25">
      <c r="B26" s="81"/>
      <c r="C26" s="103"/>
      <c r="D26" s="5" t="s">
        <v>80</v>
      </c>
      <c r="E26" s="36"/>
      <c r="F26" s="34"/>
      <c r="G26" s="34"/>
      <c r="H26" s="34"/>
      <c r="I26" s="34"/>
      <c r="J26" s="34"/>
      <c r="K26" s="18">
        <v>682511300</v>
      </c>
      <c r="L26" s="18">
        <v>13905672100</v>
      </c>
      <c r="M26" s="18">
        <v>1173134700</v>
      </c>
      <c r="N26" s="26">
        <v>16015343200</v>
      </c>
      <c r="O26" s="26">
        <v>1400572800</v>
      </c>
      <c r="P26" s="26">
        <v>17919603400</v>
      </c>
      <c r="Q26" s="26">
        <v>1610213400</v>
      </c>
      <c r="R26" s="26">
        <v>19900742400</v>
      </c>
      <c r="S26" s="27">
        <v>2458362200</v>
      </c>
      <c r="T26" s="27">
        <v>22707399000</v>
      </c>
      <c r="U26" s="50">
        <f t="shared" si="1"/>
        <v>8.0982806087133971E-2</v>
      </c>
    </row>
    <row r="27" spans="2:22" ht="15.75" x14ac:dyDescent="0.25">
      <c r="B27" s="81"/>
      <c r="C27" s="103"/>
      <c r="D27" s="5" t="s">
        <v>81</v>
      </c>
      <c r="E27" s="36"/>
      <c r="F27" s="34"/>
      <c r="G27" s="34"/>
      <c r="H27" s="34"/>
      <c r="I27" s="34"/>
      <c r="J27" s="34"/>
      <c r="K27" s="18">
        <v>11402032400</v>
      </c>
      <c r="L27" s="18">
        <v>15039904200</v>
      </c>
      <c r="M27" s="18">
        <v>12358134900</v>
      </c>
      <c r="N27" s="26">
        <v>16764854200</v>
      </c>
      <c r="O27" s="26">
        <v>13572235700</v>
      </c>
      <c r="P27" s="26">
        <v>18049485700</v>
      </c>
      <c r="Q27" s="26">
        <v>15552971900</v>
      </c>
      <c r="R27" s="26">
        <v>20783552000</v>
      </c>
      <c r="S27" s="27">
        <v>17521719300</v>
      </c>
      <c r="T27" s="27">
        <v>24064712700</v>
      </c>
      <c r="U27" s="50">
        <f t="shared" si="1"/>
        <v>0.74345542786718655</v>
      </c>
    </row>
    <row r="28" spans="2:22" ht="15.75" x14ac:dyDescent="0.25">
      <c r="B28" s="81"/>
      <c r="C28" s="104"/>
      <c r="D28" s="5" t="s">
        <v>82</v>
      </c>
      <c r="E28" s="36"/>
      <c r="F28" s="34"/>
      <c r="G28" s="34"/>
      <c r="H28" s="34"/>
      <c r="I28" s="34"/>
      <c r="J28" s="34"/>
      <c r="K28" s="18">
        <v>12107662500</v>
      </c>
      <c r="L28" s="18">
        <v>16734320600</v>
      </c>
      <c r="M28" s="18">
        <v>12778045200</v>
      </c>
      <c r="N28" s="26">
        <v>18191328300</v>
      </c>
      <c r="O28" s="26">
        <v>13606488500</v>
      </c>
      <c r="P28" s="26">
        <v>19061092300</v>
      </c>
      <c r="Q28" s="26">
        <v>15964420100</v>
      </c>
      <c r="R28" s="26">
        <v>22595166000</v>
      </c>
      <c r="S28" s="27">
        <v>17880185000</v>
      </c>
      <c r="T28" s="27">
        <v>26227436500</v>
      </c>
      <c r="U28" s="50">
        <f t="shared" si="1"/>
        <v>0.70360143053806889</v>
      </c>
    </row>
    <row r="29" spans="2:22" ht="15.75" x14ac:dyDescent="0.25">
      <c r="B29" s="82" t="s">
        <v>1</v>
      </c>
      <c r="C29" s="108" t="s">
        <v>2</v>
      </c>
      <c r="D29" s="4" t="s">
        <v>83</v>
      </c>
      <c r="E29" s="30">
        <v>8301537800</v>
      </c>
      <c r="F29" s="26">
        <v>13882273200</v>
      </c>
      <c r="G29" s="26">
        <v>8301537800</v>
      </c>
      <c r="H29" s="26">
        <v>13882273200</v>
      </c>
      <c r="I29" s="26">
        <v>9715086500</v>
      </c>
      <c r="J29" s="26">
        <v>14806037900</v>
      </c>
      <c r="K29" s="26">
        <v>9502383100</v>
      </c>
      <c r="L29" s="26">
        <v>14199469000</v>
      </c>
      <c r="M29" s="26">
        <v>9204460400</v>
      </c>
      <c r="N29" s="26">
        <v>14048691100</v>
      </c>
      <c r="O29" s="26">
        <v>9348659900</v>
      </c>
      <c r="P29" s="26">
        <v>13332769350</v>
      </c>
      <c r="Q29" s="26">
        <v>10297420700</v>
      </c>
      <c r="R29" s="26">
        <v>14246750900</v>
      </c>
      <c r="S29" s="27">
        <v>11537620300</v>
      </c>
      <c r="T29" s="27">
        <v>15881468400</v>
      </c>
      <c r="U29" s="50">
        <f t="shared" si="1"/>
        <v>0.66686108259158206</v>
      </c>
    </row>
    <row r="30" spans="2:22" ht="15.75" x14ac:dyDescent="0.25">
      <c r="B30" s="82"/>
      <c r="C30" s="109"/>
      <c r="D30" s="4" t="s">
        <v>84</v>
      </c>
      <c r="E30" s="30">
        <v>8526112500</v>
      </c>
      <c r="F30" s="26">
        <v>17704084350</v>
      </c>
      <c r="G30" s="26">
        <v>5459878500</v>
      </c>
      <c r="H30" s="26">
        <v>15668811400</v>
      </c>
      <c r="I30" s="26">
        <v>5913117000</v>
      </c>
      <c r="J30" s="26">
        <v>17528444000</v>
      </c>
      <c r="K30" s="26">
        <v>7969912000</v>
      </c>
      <c r="L30" s="26">
        <v>21590336500</v>
      </c>
      <c r="M30" s="26">
        <v>8844380800</v>
      </c>
      <c r="N30" s="26">
        <v>23933111550</v>
      </c>
      <c r="O30" s="26">
        <v>9266008200</v>
      </c>
      <c r="P30" s="26">
        <v>26536055450</v>
      </c>
      <c r="Q30" s="26">
        <v>10682266800</v>
      </c>
      <c r="R30" s="26">
        <v>30531987300</v>
      </c>
      <c r="S30" s="27">
        <v>10954064300</v>
      </c>
      <c r="T30" s="27">
        <v>33534571200</v>
      </c>
      <c r="U30" s="50">
        <f t="shared" si="1"/>
        <v>0.36152852184933909</v>
      </c>
    </row>
    <row r="31" spans="2:22" ht="15.75" x14ac:dyDescent="0.25">
      <c r="B31" s="82"/>
      <c r="C31" s="109"/>
      <c r="D31" s="4" t="s">
        <v>85</v>
      </c>
      <c r="E31" s="30">
        <v>4435756600</v>
      </c>
      <c r="F31" s="26">
        <v>17706696840</v>
      </c>
      <c r="G31" s="26">
        <v>4658539200</v>
      </c>
      <c r="H31" s="26">
        <v>19007251620</v>
      </c>
      <c r="I31" s="26">
        <v>4959649300</v>
      </c>
      <c r="J31" s="26">
        <v>19768571510</v>
      </c>
      <c r="K31" s="26">
        <v>5457402400</v>
      </c>
      <c r="L31" s="26">
        <v>21867499500</v>
      </c>
      <c r="M31" s="26">
        <v>5786110200</v>
      </c>
      <c r="N31" s="26">
        <v>24000321650</v>
      </c>
      <c r="O31" s="26">
        <v>6323321100</v>
      </c>
      <c r="P31" s="26">
        <v>26290114700</v>
      </c>
      <c r="Q31" s="26">
        <v>7135312600</v>
      </c>
      <c r="R31" s="26">
        <v>29422412650</v>
      </c>
      <c r="S31" s="27">
        <v>8014172300</v>
      </c>
      <c r="T31" s="27">
        <v>33019914100</v>
      </c>
      <c r="U31" s="50">
        <f t="shared" si="1"/>
        <v>0.24476440562020019</v>
      </c>
    </row>
    <row r="32" spans="2:22" ht="31.5" x14ac:dyDescent="0.25">
      <c r="B32" s="82"/>
      <c r="C32" s="109"/>
      <c r="D32" s="4" t="s">
        <v>86</v>
      </c>
      <c r="E32" s="30">
        <v>1879548900</v>
      </c>
      <c r="F32" s="26">
        <v>6189541800</v>
      </c>
      <c r="G32" s="26">
        <v>1772415500</v>
      </c>
      <c r="H32" s="26">
        <v>6394119900</v>
      </c>
      <c r="I32" s="26">
        <v>1883470300</v>
      </c>
      <c r="J32" s="26">
        <v>6740977500</v>
      </c>
      <c r="K32" s="26">
        <v>2228693300</v>
      </c>
      <c r="L32" s="26">
        <v>7649119600</v>
      </c>
      <c r="M32" s="26">
        <v>2361699100</v>
      </c>
      <c r="N32" s="26">
        <v>8502088800</v>
      </c>
      <c r="O32" s="26">
        <v>2481099200</v>
      </c>
      <c r="P32" s="26">
        <v>8575046000</v>
      </c>
      <c r="Q32" s="26">
        <v>2471904200</v>
      </c>
      <c r="R32" s="26">
        <v>9122840000</v>
      </c>
      <c r="S32" s="27">
        <v>2568480000</v>
      </c>
      <c r="T32" s="27">
        <v>10045965400</v>
      </c>
      <c r="U32" s="50">
        <f t="shared" si="1"/>
        <v>0.27914258971717026</v>
      </c>
    </row>
    <row r="33" spans="2:22" ht="31.5" x14ac:dyDescent="0.25">
      <c r="B33" s="82"/>
      <c r="C33" s="109"/>
      <c r="D33" s="4" t="s">
        <v>87</v>
      </c>
      <c r="E33" s="30">
        <v>1951384900</v>
      </c>
      <c r="F33" s="26">
        <v>5704942600</v>
      </c>
      <c r="G33" s="26">
        <v>1768210500</v>
      </c>
      <c r="H33" s="26">
        <v>6103969000</v>
      </c>
      <c r="I33" s="26">
        <v>2167836500</v>
      </c>
      <c r="J33" s="26">
        <v>7116724400</v>
      </c>
      <c r="K33" s="26">
        <v>2824261500</v>
      </c>
      <c r="L33" s="26">
        <v>8818997700</v>
      </c>
      <c r="M33" s="26">
        <v>2707511700</v>
      </c>
      <c r="N33" s="26">
        <v>9294597100</v>
      </c>
      <c r="O33" s="26">
        <v>3037701400</v>
      </c>
      <c r="P33" s="26">
        <v>11859738600</v>
      </c>
      <c r="Q33" s="26">
        <v>3276506300</v>
      </c>
      <c r="R33" s="26">
        <v>11905741300</v>
      </c>
      <c r="S33" s="27">
        <v>3116552800</v>
      </c>
      <c r="T33" s="27">
        <v>12837242050</v>
      </c>
      <c r="U33" s="50">
        <f t="shared" si="1"/>
        <v>0.28312619127281358</v>
      </c>
    </row>
    <row r="34" spans="2:22" ht="15.75" x14ac:dyDescent="0.25">
      <c r="B34" s="82"/>
      <c r="C34" s="109"/>
      <c r="D34" s="4" t="s">
        <v>88</v>
      </c>
      <c r="E34" s="30">
        <v>16158256400</v>
      </c>
      <c r="F34" s="26">
        <v>22543152420</v>
      </c>
      <c r="G34" s="26">
        <v>16521243200</v>
      </c>
      <c r="H34" s="26">
        <v>22588169600</v>
      </c>
      <c r="I34" s="26">
        <v>18510218600</v>
      </c>
      <c r="J34" s="26">
        <v>24555652650</v>
      </c>
      <c r="K34" s="26">
        <v>21503889500</v>
      </c>
      <c r="L34" s="26">
        <v>27868208500</v>
      </c>
      <c r="M34" s="26">
        <v>23191044100</v>
      </c>
      <c r="N34" s="26">
        <v>30300577550</v>
      </c>
      <c r="O34" s="26">
        <v>24110630100</v>
      </c>
      <c r="P34" s="26">
        <v>31679990200</v>
      </c>
      <c r="Q34" s="26">
        <v>26081926500</v>
      </c>
      <c r="R34" s="26">
        <v>34439439950</v>
      </c>
      <c r="S34" s="27">
        <v>27043872100</v>
      </c>
      <c r="T34" s="27">
        <v>36359381600</v>
      </c>
      <c r="U34" s="50">
        <f t="shared" si="1"/>
        <v>0.75160701514987815</v>
      </c>
    </row>
    <row r="35" spans="2:22" ht="16.5" thickBot="1" x14ac:dyDescent="0.3">
      <c r="B35" s="82"/>
      <c r="C35" s="110"/>
      <c r="D35" s="4" t="s">
        <v>89</v>
      </c>
      <c r="E35" s="30">
        <v>7157701700</v>
      </c>
      <c r="F35" s="26">
        <v>10166703800</v>
      </c>
      <c r="G35" s="26">
        <v>7481086400</v>
      </c>
      <c r="H35" s="26">
        <v>10873350200</v>
      </c>
      <c r="I35" s="26">
        <v>8656352900</v>
      </c>
      <c r="J35" s="26">
        <v>12033336400</v>
      </c>
      <c r="K35" s="26">
        <v>9722093200</v>
      </c>
      <c r="L35" s="26">
        <v>13502841000</v>
      </c>
      <c r="M35" s="26">
        <v>10137096000</v>
      </c>
      <c r="N35" s="26">
        <v>14261388100</v>
      </c>
      <c r="O35" s="26">
        <v>10271797800</v>
      </c>
      <c r="P35" s="26">
        <v>14532033850</v>
      </c>
      <c r="Q35" s="26">
        <v>11697853500</v>
      </c>
      <c r="R35" s="26">
        <v>16738192100</v>
      </c>
      <c r="S35" s="27">
        <v>12476769800</v>
      </c>
      <c r="T35" s="27">
        <v>17982184400</v>
      </c>
      <c r="U35" s="50">
        <f t="shared" si="1"/>
        <v>0.70488446052501452</v>
      </c>
    </row>
    <row r="36" spans="2:22" ht="15.75" customHeight="1" x14ac:dyDescent="0.25">
      <c r="B36" s="81" t="s">
        <v>19</v>
      </c>
      <c r="C36" s="102" t="s">
        <v>20</v>
      </c>
      <c r="D36" s="5" t="s">
        <v>90</v>
      </c>
      <c r="E36" s="36"/>
      <c r="F36" s="34"/>
      <c r="G36" s="34"/>
      <c r="H36" s="34"/>
      <c r="I36" s="34"/>
      <c r="J36" s="34"/>
      <c r="K36" s="34"/>
      <c r="L36" s="34"/>
      <c r="M36" s="34"/>
      <c r="N36" s="35"/>
      <c r="O36" s="26">
        <v>1610179700</v>
      </c>
      <c r="P36" s="26">
        <v>32970098000</v>
      </c>
      <c r="Q36" s="26">
        <v>1694206700</v>
      </c>
      <c r="R36" s="26">
        <v>33771335900</v>
      </c>
      <c r="S36" s="27">
        <v>1959906900</v>
      </c>
      <c r="T36" s="27">
        <v>35470714750</v>
      </c>
      <c r="U36" s="50">
        <f t="shared" si="1"/>
        <v>5.1503596876984352E-2</v>
      </c>
      <c r="V36" s="70" t="s">
        <v>238</v>
      </c>
    </row>
    <row r="37" spans="2:22" ht="15.75" x14ac:dyDescent="0.25">
      <c r="B37" s="81"/>
      <c r="C37" s="103"/>
      <c r="D37" s="5" t="s">
        <v>91</v>
      </c>
      <c r="E37" s="36"/>
      <c r="F37" s="34"/>
      <c r="G37" s="34"/>
      <c r="H37" s="34"/>
      <c r="I37" s="34"/>
      <c r="J37" s="34"/>
      <c r="K37" s="34"/>
      <c r="L37" s="34"/>
      <c r="M37" s="34"/>
      <c r="N37" s="35"/>
      <c r="O37" s="26">
        <v>1838440700</v>
      </c>
      <c r="P37" s="26">
        <v>23777535400</v>
      </c>
      <c r="Q37" s="26">
        <v>2445743400</v>
      </c>
      <c r="R37" s="26">
        <v>23709017200</v>
      </c>
      <c r="S37" s="27">
        <v>2780108200</v>
      </c>
      <c r="T37" s="27">
        <v>25510333950</v>
      </c>
      <c r="U37" s="50">
        <f t="shared" si="1"/>
        <v>9.6775254861880128E-2</v>
      </c>
      <c r="V37" s="71"/>
    </row>
    <row r="38" spans="2:22" ht="15.75" x14ac:dyDescent="0.25">
      <c r="B38" s="81"/>
      <c r="C38" s="103"/>
      <c r="D38" s="5" t="s">
        <v>92</v>
      </c>
      <c r="E38" s="36"/>
      <c r="F38" s="34"/>
      <c r="G38" s="34"/>
      <c r="H38" s="34"/>
      <c r="I38" s="34"/>
      <c r="J38" s="34"/>
      <c r="K38" s="34"/>
      <c r="L38" s="34"/>
      <c r="M38" s="34"/>
      <c r="N38" s="35"/>
      <c r="O38" s="26">
        <v>12842277000</v>
      </c>
      <c r="P38" s="26">
        <v>42116290400</v>
      </c>
      <c r="Q38" s="26">
        <v>15202641700</v>
      </c>
      <c r="R38" s="26">
        <v>43439234400</v>
      </c>
      <c r="S38" s="27">
        <v>17207066200</v>
      </c>
      <c r="T38" s="27">
        <v>49383696750</v>
      </c>
      <c r="U38" s="50">
        <f t="shared" si="1"/>
        <v>0.33535086671025782</v>
      </c>
      <c r="V38" s="71"/>
    </row>
    <row r="39" spans="2:22" ht="15.75" x14ac:dyDescent="0.25">
      <c r="B39" s="81"/>
      <c r="C39" s="103"/>
      <c r="D39" s="5" t="s">
        <v>93</v>
      </c>
      <c r="E39" s="36"/>
      <c r="F39" s="34"/>
      <c r="G39" s="34"/>
      <c r="H39" s="34"/>
      <c r="I39" s="34"/>
      <c r="J39" s="34"/>
      <c r="K39" s="34"/>
      <c r="L39" s="34"/>
      <c r="M39" s="34"/>
      <c r="N39" s="35"/>
      <c r="O39" s="26">
        <v>19506554300</v>
      </c>
      <c r="P39" s="26">
        <v>33403023700</v>
      </c>
      <c r="Q39" s="26">
        <v>19210899500</v>
      </c>
      <c r="R39" s="26">
        <v>32451550900</v>
      </c>
      <c r="S39" s="27">
        <v>20027227900</v>
      </c>
      <c r="T39" s="27">
        <v>34791915100</v>
      </c>
      <c r="U39" s="50">
        <f t="shared" si="1"/>
        <v>0.58367342840373304</v>
      </c>
      <c r="V39" s="71"/>
    </row>
    <row r="40" spans="2:22" ht="15.75" x14ac:dyDescent="0.25">
      <c r="B40" s="81"/>
      <c r="C40" s="103"/>
      <c r="D40" s="5" t="s">
        <v>94</v>
      </c>
      <c r="E40" s="36"/>
      <c r="F40" s="34"/>
      <c r="G40" s="34"/>
      <c r="H40" s="34"/>
      <c r="I40" s="34"/>
      <c r="J40" s="34"/>
      <c r="K40" s="34"/>
      <c r="L40" s="34"/>
      <c r="M40" s="34"/>
      <c r="N40" s="35"/>
      <c r="O40" s="26">
        <v>6303696700</v>
      </c>
      <c r="P40" s="26">
        <v>19386499300</v>
      </c>
      <c r="Q40" s="26">
        <v>6602414600</v>
      </c>
      <c r="R40" s="26">
        <v>20432065850</v>
      </c>
      <c r="S40" s="27">
        <v>7307754400</v>
      </c>
      <c r="T40" s="27">
        <v>22882008550</v>
      </c>
      <c r="U40" s="50">
        <f t="shared" si="1"/>
        <v>0.32238725273418034</v>
      </c>
      <c r="V40" s="71"/>
    </row>
    <row r="41" spans="2:22" ht="31.5" x14ac:dyDescent="0.25">
      <c r="B41" s="81"/>
      <c r="C41" s="103"/>
      <c r="D41" s="5" t="s">
        <v>95</v>
      </c>
      <c r="E41" s="36"/>
      <c r="F41" s="34"/>
      <c r="G41" s="34"/>
      <c r="H41" s="34"/>
      <c r="I41" s="34"/>
      <c r="J41" s="34"/>
      <c r="K41" s="34"/>
      <c r="L41" s="34"/>
      <c r="M41" s="34"/>
      <c r="N41" s="35"/>
      <c r="O41" s="26">
        <v>1439681000</v>
      </c>
      <c r="P41" s="26">
        <v>3077903200</v>
      </c>
      <c r="Q41" s="26">
        <v>1768721300</v>
      </c>
      <c r="R41" s="26">
        <v>3202566000</v>
      </c>
      <c r="S41" s="27">
        <v>2071691100</v>
      </c>
      <c r="T41" s="27">
        <v>3776042600</v>
      </c>
      <c r="U41" s="50">
        <f t="shared" si="1"/>
        <v>0.52504223184026888</v>
      </c>
      <c r="V41" s="71"/>
    </row>
    <row r="42" spans="2:22" ht="15.75" x14ac:dyDescent="0.25">
      <c r="B42" s="81"/>
      <c r="C42" s="103"/>
      <c r="D42" s="5" t="s">
        <v>96</v>
      </c>
      <c r="E42" s="36"/>
      <c r="F42" s="34"/>
      <c r="G42" s="34"/>
      <c r="H42" s="34"/>
      <c r="I42" s="34"/>
      <c r="J42" s="34"/>
      <c r="K42" s="34"/>
      <c r="L42" s="34"/>
      <c r="M42" s="34"/>
      <c r="N42" s="35"/>
      <c r="O42" s="26">
        <v>7281338900</v>
      </c>
      <c r="P42" s="26">
        <v>21179702500</v>
      </c>
      <c r="Q42" s="26">
        <v>8073034700</v>
      </c>
      <c r="R42" s="26">
        <v>28182782600</v>
      </c>
      <c r="S42" s="27">
        <v>8822634200</v>
      </c>
      <c r="T42" s="27">
        <v>31071721800</v>
      </c>
      <c r="U42" s="50">
        <f t="shared" si="1"/>
        <v>0.30058116728941103</v>
      </c>
      <c r="V42" s="71"/>
    </row>
    <row r="43" spans="2:22" ht="15.75" x14ac:dyDescent="0.25">
      <c r="B43" s="81"/>
      <c r="C43" s="103"/>
      <c r="D43" s="5" t="s">
        <v>97</v>
      </c>
      <c r="E43" s="36"/>
      <c r="F43" s="34"/>
      <c r="G43" s="34"/>
      <c r="H43" s="34"/>
      <c r="I43" s="34"/>
      <c r="J43" s="34"/>
      <c r="K43" s="34"/>
      <c r="L43" s="34"/>
      <c r="M43" s="34"/>
      <c r="N43" s="35"/>
      <c r="O43" s="26">
        <v>2797712200</v>
      </c>
      <c r="P43" s="26">
        <v>16803346900</v>
      </c>
      <c r="Q43" s="26">
        <v>3152112600</v>
      </c>
      <c r="R43" s="26">
        <v>16022301250</v>
      </c>
      <c r="S43" s="27">
        <v>3779519000</v>
      </c>
      <c r="T43" s="27">
        <v>19825598550</v>
      </c>
      <c r="U43" s="50">
        <f t="shared" si="1"/>
        <v>0.18478847909217694</v>
      </c>
      <c r="V43" s="71"/>
    </row>
    <row r="44" spans="2:22" ht="15.75" x14ac:dyDescent="0.25">
      <c r="B44" s="81"/>
      <c r="C44" s="104"/>
      <c r="D44" s="5" t="s">
        <v>98</v>
      </c>
      <c r="E44" s="36"/>
      <c r="F44" s="34"/>
      <c r="G44" s="34"/>
      <c r="H44" s="34"/>
      <c r="I44" s="34"/>
      <c r="J44" s="34"/>
      <c r="K44" s="34"/>
      <c r="L44" s="34"/>
      <c r="M44" s="34"/>
      <c r="N44" s="35"/>
      <c r="O44" s="26">
        <v>1219344000</v>
      </c>
      <c r="P44" s="26">
        <v>8483908200</v>
      </c>
      <c r="Q44" s="26">
        <v>1285385700</v>
      </c>
      <c r="R44" s="26">
        <v>8643558100</v>
      </c>
      <c r="S44" s="27">
        <v>1442140200</v>
      </c>
      <c r="T44" s="27">
        <v>10111724400</v>
      </c>
      <c r="U44" s="50">
        <f t="shared" si="1"/>
        <v>0.1448967388006869</v>
      </c>
      <c r="V44" s="71"/>
    </row>
    <row r="45" spans="2:22" ht="15.75" x14ac:dyDescent="0.25">
      <c r="B45" s="82" t="s">
        <v>27</v>
      </c>
      <c r="C45" s="108" t="s">
        <v>28</v>
      </c>
      <c r="D45" s="5" t="s">
        <v>99</v>
      </c>
      <c r="E45" s="36"/>
      <c r="F45" s="34"/>
      <c r="G45" s="34"/>
      <c r="H45" s="34"/>
      <c r="I45" s="34"/>
      <c r="J45" s="34">
        <v>8176406450</v>
      </c>
      <c r="K45" s="34"/>
      <c r="L45" s="34">
        <v>33358079850</v>
      </c>
      <c r="M45" s="34"/>
      <c r="N45" s="35">
        <v>37360596050</v>
      </c>
      <c r="O45" s="35"/>
      <c r="P45" s="35">
        <v>40170585800</v>
      </c>
      <c r="Q45" s="26">
        <v>9605421200</v>
      </c>
      <c r="R45" s="26">
        <v>42952527100</v>
      </c>
      <c r="S45" s="27">
        <v>10237046800</v>
      </c>
      <c r="T45" s="27">
        <v>4747397100</v>
      </c>
      <c r="U45" s="50">
        <f t="shared" si="1"/>
        <v>0.11898418444948486</v>
      </c>
      <c r="V45" s="71"/>
    </row>
    <row r="46" spans="2:22" ht="15.75" x14ac:dyDescent="0.25">
      <c r="B46" s="82"/>
      <c r="C46" s="109"/>
      <c r="D46" s="5" t="s">
        <v>100</v>
      </c>
      <c r="E46" s="36"/>
      <c r="F46" s="34"/>
      <c r="G46" s="34"/>
      <c r="H46" s="34"/>
      <c r="I46" s="34"/>
      <c r="J46" s="34">
        <v>5828982450</v>
      </c>
      <c r="K46" s="34"/>
      <c r="L46" s="34">
        <v>24209232950</v>
      </c>
      <c r="M46" s="34"/>
      <c r="N46" s="35">
        <v>26412916650</v>
      </c>
      <c r="O46" s="35"/>
      <c r="P46" s="35">
        <v>28105339750</v>
      </c>
      <c r="Q46" s="26">
        <v>8687329800</v>
      </c>
      <c r="R46" s="26">
        <v>30418179200</v>
      </c>
      <c r="S46" s="27">
        <v>9822881300</v>
      </c>
      <c r="T46" s="27">
        <v>34520819700</v>
      </c>
      <c r="U46" s="50">
        <f t="shared" si="1"/>
        <v>0.12381787229624744</v>
      </c>
      <c r="V46" s="71"/>
    </row>
    <row r="47" spans="2:22" ht="16.5" thickBot="1" x14ac:dyDescent="0.3">
      <c r="B47" s="82"/>
      <c r="C47" s="110"/>
      <c r="D47" s="5" t="s">
        <v>101</v>
      </c>
      <c r="E47" s="36"/>
      <c r="F47" s="34"/>
      <c r="G47" s="34"/>
      <c r="H47" s="34"/>
      <c r="I47" s="34"/>
      <c r="J47" s="34">
        <v>6301993250</v>
      </c>
      <c r="K47" s="34"/>
      <c r="L47" s="34">
        <v>26617033300</v>
      </c>
      <c r="M47" s="34"/>
      <c r="N47" s="35">
        <v>28693666850</v>
      </c>
      <c r="O47" s="35"/>
      <c r="P47" s="35">
        <v>31059831800</v>
      </c>
      <c r="Q47" s="26">
        <v>10568465000</v>
      </c>
      <c r="R47" s="26">
        <v>33445955000</v>
      </c>
      <c r="S47" s="27">
        <v>37362228000</v>
      </c>
      <c r="T47" s="27">
        <v>111957413600</v>
      </c>
      <c r="U47" s="50">
        <f t="shared" si="1"/>
        <v>0.20132526748073476</v>
      </c>
      <c r="V47" s="72"/>
    </row>
    <row r="48" spans="2:22" ht="15.75" x14ac:dyDescent="0.25">
      <c r="B48" s="82" t="s">
        <v>25</v>
      </c>
      <c r="C48" s="93" t="s">
        <v>26</v>
      </c>
      <c r="D48" s="4" t="s">
        <v>102</v>
      </c>
      <c r="E48" s="17">
        <v>14387970900</v>
      </c>
      <c r="F48" s="18">
        <v>47919097550</v>
      </c>
      <c r="G48" s="18">
        <v>15465131800</v>
      </c>
      <c r="H48" s="18">
        <v>52585469860</v>
      </c>
      <c r="I48" s="18">
        <v>17685689200</v>
      </c>
      <c r="J48" s="18">
        <v>55840959760</v>
      </c>
      <c r="K48" s="18">
        <v>28168570700</v>
      </c>
      <c r="L48" s="18">
        <v>70156368550</v>
      </c>
      <c r="M48" s="18">
        <v>29484556500</v>
      </c>
      <c r="N48" s="26">
        <v>76907478500</v>
      </c>
      <c r="O48" s="26">
        <v>31210792300</v>
      </c>
      <c r="P48" s="26">
        <v>81480254537</v>
      </c>
      <c r="Q48" s="26">
        <v>30700050300</v>
      </c>
      <c r="R48" s="26">
        <v>86855397300</v>
      </c>
      <c r="S48" s="27">
        <v>34739369800</v>
      </c>
      <c r="T48" s="27">
        <v>100323466830</v>
      </c>
      <c r="U48" s="50">
        <f t="shared" si="1"/>
        <v>0.35282861057665282</v>
      </c>
    </row>
    <row r="49" spans="2:21" ht="15.75" x14ac:dyDescent="0.25">
      <c r="B49" s="82"/>
      <c r="C49" s="93"/>
      <c r="D49" s="4" t="s">
        <v>103</v>
      </c>
      <c r="E49" s="17">
        <v>15447525900</v>
      </c>
      <c r="F49" s="18">
        <v>43594282750</v>
      </c>
      <c r="G49" s="18">
        <v>15871565600</v>
      </c>
      <c r="H49" s="18">
        <v>45781132370</v>
      </c>
      <c r="I49" s="18">
        <v>17622087100</v>
      </c>
      <c r="J49" s="23">
        <v>48293003260</v>
      </c>
      <c r="K49" s="18">
        <v>28396823100</v>
      </c>
      <c r="L49" s="18">
        <v>63590190750</v>
      </c>
      <c r="M49" s="18">
        <v>30155431000</v>
      </c>
      <c r="N49" s="26">
        <v>68385711850</v>
      </c>
      <c r="O49" s="26">
        <v>31702667100</v>
      </c>
      <c r="P49" s="26">
        <v>71921307471</v>
      </c>
      <c r="Q49" s="26">
        <v>30942490500</v>
      </c>
      <c r="R49" s="26">
        <v>75737956302</v>
      </c>
      <c r="S49" s="27">
        <v>34733689600</v>
      </c>
      <c r="T49" s="27">
        <v>85962573550</v>
      </c>
      <c r="U49" s="50">
        <f t="shared" si="1"/>
        <v>0.40708534941197683</v>
      </c>
    </row>
    <row r="50" spans="2:21" ht="31.5" x14ac:dyDescent="0.25">
      <c r="B50" s="3" t="s">
        <v>31</v>
      </c>
      <c r="C50" s="6" t="s">
        <v>32</v>
      </c>
      <c r="D50" s="5" t="s">
        <v>104</v>
      </c>
      <c r="E50" s="17">
        <v>8032354700</v>
      </c>
      <c r="F50" s="18">
        <v>27640556800</v>
      </c>
      <c r="G50" s="18">
        <v>8769510300</v>
      </c>
      <c r="H50" s="18">
        <v>29598478100</v>
      </c>
      <c r="I50" s="18">
        <v>9669546800</v>
      </c>
      <c r="J50" s="18">
        <v>31875653400</v>
      </c>
      <c r="K50" s="18">
        <v>10687667300</v>
      </c>
      <c r="L50" s="18">
        <v>34673824300</v>
      </c>
      <c r="M50" s="18">
        <v>11851727800</v>
      </c>
      <c r="N50" s="26">
        <v>38657166100</v>
      </c>
      <c r="O50" s="26">
        <v>12213842500</v>
      </c>
      <c r="P50" s="26">
        <v>39816037500</v>
      </c>
      <c r="Q50" s="26">
        <v>13990237200</v>
      </c>
      <c r="R50" s="26">
        <v>44072466500</v>
      </c>
      <c r="S50" s="27">
        <v>14973942400</v>
      </c>
      <c r="T50" s="27">
        <v>48431377600</v>
      </c>
      <c r="U50" s="50">
        <f t="shared" si="1"/>
        <v>0.30596800015649589</v>
      </c>
    </row>
    <row r="51" spans="2:21" ht="15.75" x14ac:dyDescent="0.25">
      <c r="B51" s="119" t="s">
        <v>29</v>
      </c>
      <c r="C51" s="102" t="s">
        <v>30</v>
      </c>
      <c r="D51" s="5" t="s">
        <v>232</v>
      </c>
      <c r="E51" s="32">
        <v>42375300</v>
      </c>
      <c r="F51" s="32">
        <v>830454900</v>
      </c>
      <c r="G51" s="32">
        <f>SUM(E39:E51)</f>
        <v>37910226800</v>
      </c>
      <c r="H51" s="32">
        <f>SUM(F39:F51)</f>
        <v>119984392000</v>
      </c>
      <c r="I51" s="18">
        <v>50385900</v>
      </c>
      <c r="J51" s="18">
        <v>884956000</v>
      </c>
      <c r="K51" s="18">
        <v>58519800</v>
      </c>
      <c r="L51" s="18">
        <v>1253060400</v>
      </c>
      <c r="M51" s="18">
        <v>73389700</v>
      </c>
      <c r="N51" s="26">
        <v>1634340500</v>
      </c>
      <c r="O51" s="26">
        <v>67254400</v>
      </c>
      <c r="P51" s="26">
        <v>1462027600</v>
      </c>
      <c r="Q51" s="26">
        <v>56547300</v>
      </c>
      <c r="R51" s="26">
        <v>1116088800</v>
      </c>
      <c r="S51" s="32">
        <f>SUM(Q39:Q51)</f>
        <v>144643109700</v>
      </c>
      <c r="T51" s="32">
        <f>SUM(R39:R51)</f>
        <v>423533394902</v>
      </c>
      <c r="U51" s="50">
        <f t="shared" si="1"/>
        <v>0.33212681250967341</v>
      </c>
    </row>
    <row r="52" spans="2:21" ht="15.75" x14ac:dyDescent="0.25">
      <c r="B52" s="120"/>
      <c r="C52" s="103"/>
      <c r="D52" s="5" t="s">
        <v>105</v>
      </c>
      <c r="E52" s="17">
        <v>535824300</v>
      </c>
      <c r="F52" s="18">
        <v>874059800</v>
      </c>
      <c r="G52" s="18">
        <v>552669900</v>
      </c>
      <c r="H52" s="18">
        <v>932952200</v>
      </c>
      <c r="I52" s="18">
        <v>535920700</v>
      </c>
      <c r="J52" s="18">
        <v>914666400</v>
      </c>
      <c r="K52" s="18">
        <v>620239200</v>
      </c>
      <c r="L52" s="18">
        <v>1109482300</v>
      </c>
      <c r="M52" s="32">
        <v>651663600</v>
      </c>
      <c r="N52" s="32">
        <v>1146668900</v>
      </c>
      <c r="O52" s="26">
        <v>682889400</v>
      </c>
      <c r="P52" s="26">
        <v>1137660800</v>
      </c>
      <c r="Q52" s="26">
        <v>709212100</v>
      </c>
      <c r="R52" s="26">
        <v>1106161500</v>
      </c>
      <c r="S52" s="27">
        <v>854089200</v>
      </c>
      <c r="T52" s="27">
        <v>1317610200</v>
      </c>
      <c r="U52" s="50">
        <f t="shared" si="1"/>
        <v>0.60221929480300174</v>
      </c>
    </row>
    <row r="53" spans="2:21" ht="15.75" x14ac:dyDescent="0.25">
      <c r="B53" s="120"/>
      <c r="C53" s="103"/>
      <c r="D53" s="5" t="s">
        <v>106</v>
      </c>
      <c r="E53" s="17">
        <v>525894600</v>
      </c>
      <c r="F53" s="18">
        <v>1069592900</v>
      </c>
      <c r="G53" s="18">
        <v>553959700</v>
      </c>
      <c r="H53" s="18">
        <v>1138281300</v>
      </c>
      <c r="I53" s="18">
        <v>535275400</v>
      </c>
      <c r="J53" s="18">
        <v>1172233700</v>
      </c>
      <c r="K53" s="18">
        <v>620515800</v>
      </c>
      <c r="L53" s="18">
        <v>1450948100</v>
      </c>
      <c r="M53" s="18">
        <v>650439700</v>
      </c>
      <c r="N53" s="26">
        <v>1493470900</v>
      </c>
      <c r="O53" s="26">
        <v>683315000</v>
      </c>
      <c r="P53" s="26">
        <v>1509790100</v>
      </c>
      <c r="Q53" s="26">
        <v>708920700</v>
      </c>
      <c r="R53" s="26">
        <v>1489179500</v>
      </c>
      <c r="S53" s="27">
        <v>855409400</v>
      </c>
      <c r="T53" s="27">
        <v>1862432300</v>
      </c>
      <c r="U53" s="50">
        <f t="shared" si="1"/>
        <v>0.45894537608714264</v>
      </c>
    </row>
    <row r="54" spans="2:21" ht="15.75" x14ac:dyDescent="0.25">
      <c r="B54" s="121"/>
      <c r="C54" s="104"/>
      <c r="D54" s="5" t="s">
        <v>233</v>
      </c>
      <c r="E54" s="17">
        <v>42114600</v>
      </c>
      <c r="F54" s="18">
        <v>937764300</v>
      </c>
      <c r="G54" s="18">
        <v>58527700</v>
      </c>
      <c r="H54" s="18">
        <v>1018333700</v>
      </c>
      <c r="I54" s="18">
        <v>51439700</v>
      </c>
      <c r="J54" s="18">
        <v>985863000</v>
      </c>
      <c r="K54" s="18">
        <v>58092600</v>
      </c>
      <c r="L54" s="18">
        <v>1331025300</v>
      </c>
      <c r="M54" s="18">
        <v>51911200</v>
      </c>
      <c r="N54" s="26">
        <v>1183989300</v>
      </c>
      <c r="O54" s="26">
        <v>56711600</v>
      </c>
      <c r="P54" s="26">
        <v>1266811200</v>
      </c>
      <c r="Q54" s="26">
        <v>56587600</v>
      </c>
      <c r="R54" s="26">
        <v>1157239000</v>
      </c>
      <c r="S54" s="27">
        <v>25785400</v>
      </c>
      <c r="T54" s="27">
        <v>972443800</v>
      </c>
      <c r="U54" s="50">
        <f t="shared" si="1"/>
        <v>4.5312224260644664E-2</v>
      </c>
    </row>
    <row r="55" spans="2:21" ht="15.75" x14ac:dyDescent="0.25">
      <c r="B55" s="82" t="s">
        <v>21</v>
      </c>
      <c r="C55" s="108" t="s">
        <v>22</v>
      </c>
      <c r="D55" s="4" t="s">
        <v>107</v>
      </c>
      <c r="E55" s="17">
        <v>2402000</v>
      </c>
      <c r="F55" s="18">
        <v>5198239900</v>
      </c>
      <c r="G55" s="18">
        <v>3170000</v>
      </c>
      <c r="H55" s="18">
        <v>5314483500</v>
      </c>
      <c r="I55" s="18">
        <v>2236000</v>
      </c>
      <c r="J55" s="18">
        <v>5553783550</v>
      </c>
      <c r="K55" s="18">
        <v>4322000</v>
      </c>
      <c r="L55" s="18">
        <v>6490192300</v>
      </c>
      <c r="M55" s="18">
        <v>4670000</v>
      </c>
      <c r="N55" s="26">
        <v>6978999050</v>
      </c>
      <c r="O55" s="26">
        <v>5310000</v>
      </c>
      <c r="P55" s="26">
        <v>7056232200</v>
      </c>
      <c r="Q55" s="26">
        <v>4426000</v>
      </c>
      <c r="R55" s="26">
        <v>6358976650</v>
      </c>
      <c r="S55" s="27">
        <v>4540000</v>
      </c>
      <c r="T55" s="27">
        <v>5862039800</v>
      </c>
      <c r="U55" s="50">
        <f t="shared" si="1"/>
        <v>6.3663437554449889E-4</v>
      </c>
    </row>
    <row r="56" spans="2:21" ht="15.75" x14ac:dyDescent="0.25">
      <c r="B56" s="82"/>
      <c r="C56" s="109"/>
      <c r="D56" s="4" t="s">
        <v>108</v>
      </c>
      <c r="E56" s="17">
        <v>15636000</v>
      </c>
      <c r="F56" s="18">
        <v>1780520200</v>
      </c>
      <c r="G56" s="18">
        <v>9044000</v>
      </c>
      <c r="H56" s="18">
        <v>1447550750</v>
      </c>
      <c r="I56" s="18">
        <v>4238000</v>
      </c>
      <c r="J56" s="18">
        <v>1199132750</v>
      </c>
      <c r="K56" s="18">
        <v>9006000</v>
      </c>
      <c r="L56" s="18">
        <v>1261951600</v>
      </c>
      <c r="M56" s="18">
        <v>12776000</v>
      </c>
      <c r="N56" s="26">
        <v>1150781000</v>
      </c>
      <c r="O56" s="26">
        <v>8380000</v>
      </c>
      <c r="P56" s="26">
        <v>960658900</v>
      </c>
      <c r="Q56" s="26">
        <v>2112000</v>
      </c>
      <c r="R56" s="26">
        <v>884768500</v>
      </c>
      <c r="S56" s="27">
        <v>2396000</v>
      </c>
      <c r="T56" s="27">
        <v>641573350</v>
      </c>
      <c r="U56" s="50">
        <f t="shared" si="1"/>
        <v>6.8176722603697643E-3</v>
      </c>
    </row>
    <row r="57" spans="2:21" ht="15.75" x14ac:dyDescent="0.25">
      <c r="B57" s="82"/>
      <c r="C57" s="110"/>
      <c r="D57" s="4" t="s">
        <v>109</v>
      </c>
      <c r="E57" s="17"/>
      <c r="F57" s="18"/>
      <c r="G57" s="18">
        <v>470950600</v>
      </c>
      <c r="H57" s="18">
        <v>2229575000</v>
      </c>
      <c r="I57" s="18">
        <v>2139950400</v>
      </c>
      <c r="J57" s="18">
        <v>10351995675</v>
      </c>
      <c r="K57" s="18">
        <v>1229807900</v>
      </c>
      <c r="L57" s="18">
        <v>8828788245</v>
      </c>
      <c r="M57" s="18">
        <v>2034620500</v>
      </c>
      <c r="N57" s="26">
        <v>11113696900</v>
      </c>
      <c r="O57" s="26">
        <v>2694673700</v>
      </c>
      <c r="P57" s="26">
        <v>12685224550</v>
      </c>
      <c r="Q57" s="26">
        <v>2626078000</v>
      </c>
      <c r="R57" s="26">
        <v>12865819300</v>
      </c>
      <c r="S57" s="27">
        <v>2792677500</v>
      </c>
      <c r="T57" s="27">
        <v>13248316650</v>
      </c>
      <c r="U57" s="50">
        <f t="shared" si="1"/>
        <v>0.19613135940148976</v>
      </c>
    </row>
    <row r="58" spans="2:21" ht="15.75" x14ac:dyDescent="0.25">
      <c r="B58" s="81" t="s">
        <v>33</v>
      </c>
      <c r="C58" s="102" t="s">
        <v>34</v>
      </c>
      <c r="D58" s="5" t="s">
        <v>110</v>
      </c>
      <c r="E58" s="17">
        <v>6178337500</v>
      </c>
      <c r="F58" s="18">
        <v>10654341900</v>
      </c>
      <c r="G58" s="18">
        <v>7211748000</v>
      </c>
      <c r="H58" s="18">
        <v>13056665900</v>
      </c>
      <c r="I58" s="18">
        <v>8206929600</v>
      </c>
      <c r="J58" s="18">
        <v>14376857900</v>
      </c>
      <c r="K58" s="18">
        <v>9358425000</v>
      </c>
      <c r="L58" s="18">
        <v>15763255200</v>
      </c>
      <c r="M58" s="18">
        <v>10480392700</v>
      </c>
      <c r="N58" s="26">
        <v>17773668700</v>
      </c>
      <c r="O58" s="26">
        <v>11567726900</v>
      </c>
      <c r="P58" s="26">
        <v>19497803800</v>
      </c>
      <c r="Q58" s="26">
        <v>10604876000</v>
      </c>
      <c r="R58" s="26">
        <v>19290834300</v>
      </c>
      <c r="S58" s="27">
        <v>12262863800</v>
      </c>
      <c r="T58" s="27">
        <v>21939430760</v>
      </c>
      <c r="U58" s="50">
        <f t="shared" si="1"/>
        <v>0.5732501767079704</v>
      </c>
    </row>
    <row r="59" spans="2:21" ht="15.75" x14ac:dyDescent="0.25">
      <c r="B59" s="81"/>
      <c r="C59" s="103"/>
      <c r="D59" s="5" t="s">
        <v>111</v>
      </c>
      <c r="E59" s="17"/>
      <c r="F59" s="18"/>
      <c r="G59" s="18"/>
      <c r="H59" s="18"/>
      <c r="I59" s="18"/>
      <c r="J59" s="18"/>
      <c r="K59" s="18"/>
      <c r="L59" s="18"/>
      <c r="M59" s="18"/>
      <c r="N59" s="26"/>
      <c r="O59" s="26">
        <v>275464200</v>
      </c>
      <c r="P59" s="26">
        <v>3029584100</v>
      </c>
      <c r="Q59" s="26">
        <v>1019667000</v>
      </c>
      <c r="R59" s="26">
        <v>12415740300</v>
      </c>
      <c r="S59" s="27">
        <v>736593000</v>
      </c>
      <c r="T59" s="27">
        <v>13919654200</v>
      </c>
      <c r="U59" s="50">
        <f t="shared" si="1"/>
        <v>6.9188683147891006E-2</v>
      </c>
    </row>
    <row r="60" spans="2:21" ht="15.75" x14ac:dyDescent="0.25">
      <c r="B60" s="81"/>
      <c r="C60" s="103"/>
      <c r="D60" s="5" t="s">
        <v>112</v>
      </c>
      <c r="E60" s="17">
        <v>2900572000</v>
      </c>
      <c r="F60" s="18">
        <v>5515030500</v>
      </c>
      <c r="G60" s="18">
        <v>4067890200</v>
      </c>
      <c r="H60" s="18">
        <v>7413268700</v>
      </c>
      <c r="I60" s="18">
        <v>4278031100</v>
      </c>
      <c r="J60" s="18">
        <v>7695308400</v>
      </c>
      <c r="K60" s="18">
        <v>5305244800</v>
      </c>
      <c r="L60" s="18">
        <v>8892824100</v>
      </c>
      <c r="M60" s="18">
        <v>6505319400</v>
      </c>
      <c r="N60" s="26">
        <v>11118272800</v>
      </c>
      <c r="O60" s="26">
        <v>7534123000</v>
      </c>
      <c r="P60" s="26">
        <v>12801188100</v>
      </c>
      <c r="Q60" s="26">
        <v>8692298100</v>
      </c>
      <c r="R60" s="26">
        <v>14560540250</v>
      </c>
      <c r="S60" s="27">
        <v>9069817800</v>
      </c>
      <c r="T60" s="27">
        <v>15582624250</v>
      </c>
      <c r="U60" s="50">
        <f t="shared" si="1"/>
        <v>0.57853364320856882</v>
      </c>
    </row>
    <row r="61" spans="2:21" ht="15.75" x14ac:dyDescent="0.25">
      <c r="B61" s="81"/>
      <c r="C61" s="103"/>
      <c r="D61" s="5" t="s">
        <v>113</v>
      </c>
      <c r="E61" s="17">
        <v>1840986000</v>
      </c>
      <c r="F61" s="18">
        <v>5872668800</v>
      </c>
      <c r="G61" s="18">
        <v>2340412000</v>
      </c>
      <c r="H61" s="18">
        <v>7592641600</v>
      </c>
      <c r="I61" s="18">
        <v>2343866900</v>
      </c>
      <c r="J61" s="18">
        <v>7573448100</v>
      </c>
      <c r="K61" s="18">
        <v>2885856700</v>
      </c>
      <c r="L61" s="18">
        <v>8697003200</v>
      </c>
      <c r="M61" s="18">
        <v>3729217700</v>
      </c>
      <c r="N61" s="26">
        <v>10251304500</v>
      </c>
      <c r="O61" s="26">
        <v>2924850200</v>
      </c>
      <c r="P61" s="26">
        <v>9912789200</v>
      </c>
      <c r="Q61" s="26">
        <v>3733564400</v>
      </c>
      <c r="R61" s="26">
        <v>11413493900</v>
      </c>
      <c r="S61" s="53"/>
      <c r="T61" s="53"/>
      <c r="U61" s="50">
        <f t="shared" si="1"/>
        <v>0.32291098310625155</v>
      </c>
    </row>
    <row r="62" spans="2:21" ht="15.75" x14ac:dyDescent="0.25">
      <c r="B62" s="81"/>
      <c r="C62" s="103"/>
      <c r="D62" s="5" t="s">
        <v>114</v>
      </c>
      <c r="E62" s="17"/>
      <c r="F62" s="18"/>
      <c r="G62" s="18"/>
      <c r="H62" s="18"/>
      <c r="I62" s="18"/>
      <c r="J62" s="18"/>
      <c r="K62" s="18"/>
      <c r="L62" s="18"/>
      <c r="M62" s="18"/>
      <c r="N62" s="26"/>
      <c r="O62" s="26"/>
      <c r="P62" s="26"/>
      <c r="Q62" s="26"/>
      <c r="R62" s="26"/>
      <c r="S62" s="27">
        <v>5448690900</v>
      </c>
      <c r="T62" s="27">
        <v>19640603200</v>
      </c>
      <c r="U62" s="50">
        <f t="shared" si="1"/>
        <v>0.27741973321878421</v>
      </c>
    </row>
    <row r="63" spans="2:21" ht="15.75" x14ac:dyDescent="0.25">
      <c r="B63" s="81"/>
      <c r="C63" s="104"/>
      <c r="D63" s="5" t="s">
        <v>115</v>
      </c>
      <c r="E63" s="17"/>
      <c r="F63" s="18"/>
      <c r="G63" s="18"/>
      <c r="H63" s="18"/>
      <c r="I63" s="18"/>
      <c r="J63" s="18"/>
      <c r="K63" s="18">
        <v>3115328500</v>
      </c>
      <c r="L63" s="18">
        <v>9396862700</v>
      </c>
      <c r="M63" s="18">
        <v>6248825600</v>
      </c>
      <c r="N63" s="26">
        <v>18428727000</v>
      </c>
      <c r="O63" s="26">
        <v>7020818400</v>
      </c>
      <c r="P63" s="26">
        <v>20587325600</v>
      </c>
      <c r="Q63" s="26">
        <v>6895289900</v>
      </c>
      <c r="R63" s="26">
        <v>21407424000</v>
      </c>
      <c r="S63" s="27">
        <v>7755804500</v>
      </c>
      <c r="T63" s="27">
        <v>23985377400</v>
      </c>
      <c r="U63" s="50">
        <f t="shared" si="1"/>
        <v>0.33085474949524052</v>
      </c>
    </row>
    <row r="64" spans="2:21" ht="15.75" x14ac:dyDescent="0.25">
      <c r="B64" s="81" t="s">
        <v>42</v>
      </c>
      <c r="C64" s="93" t="s">
        <v>43</v>
      </c>
      <c r="D64" s="5" t="s">
        <v>116</v>
      </c>
      <c r="E64" s="17">
        <v>10514250100</v>
      </c>
      <c r="F64" s="18">
        <v>26134809735</v>
      </c>
      <c r="G64" s="18">
        <v>15169271600</v>
      </c>
      <c r="H64" s="18">
        <v>36309391400</v>
      </c>
      <c r="I64" s="18">
        <v>16856465900</v>
      </c>
      <c r="J64" s="18">
        <v>38812033880</v>
      </c>
      <c r="K64" s="18">
        <v>25698139700</v>
      </c>
      <c r="L64" s="18">
        <v>51224851380</v>
      </c>
      <c r="M64" s="18">
        <v>23781755700</v>
      </c>
      <c r="N64" s="26">
        <v>51460148400</v>
      </c>
      <c r="O64" s="26">
        <v>24304447200</v>
      </c>
      <c r="P64" s="26">
        <v>53681947800</v>
      </c>
      <c r="Q64" s="26">
        <v>25115436500</v>
      </c>
      <c r="R64" s="26">
        <v>56983510200</v>
      </c>
      <c r="S64" s="27">
        <v>25391631400</v>
      </c>
      <c r="T64" s="27">
        <v>60542952400</v>
      </c>
      <c r="U64" s="50">
        <f t="shared" si="1"/>
        <v>0.44470626651741141</v>
      </c>
    </row>
    <row r="65" spans="2:21" ht="15.75" x14ac:dyDescent="0.25">
      <c r="B65" s="81"/>
      <c r="C65" s="93"/>
      <c r="D65" s="5" t="s">
        <v>117</v>
      </c>
      <c r="E65" s="17"/>
      <c r="F65" s="18"/>
      <c r="G65" s="18"/>
      <c r="H65" s="18"/>
      <c r="I65" s="18">
        <v>6096486000</v>
      </c>
      <c r="J65" s="18">
        <v>9046476260</v>
      </c>
      <c r="K65" s="18">
        <v>29585342600</v>
      </c>
      <c r="L65" s="18">
        <v>41163690875</v>
      </c>
      <c r="M65" s="18">
        <v>27011979900</v>
      </c>
      <c r="N65" s="26">
        <v>39797403500</v>
      </c>
      <c r="O65" s="26">
        <v>26078816300</v>
      </c>
      <c r="P65" s="26">
        <v>39856239800</v>
      </c>
      <c r="Q65" s="26">
        <v>27230165400</v>
      </c>
      <c r="R65" s="26">
        <v>42533619300</v>
      </c>
      <c r="S65" s="27">
        <v>28333073700</v>
      </c>
      <c r="T65" s="27">
        <v>45695280300</v>
      </c>
      <c r="U65" s="50">
        <f t="shared" si="1"/>
        <v>0.66180966744297254</v>
      </c>
    </row>
    <row r="66" spans="2:21" ht="15.75" x14ac:dyDescent="0.25">
      <c r="B66" s="3" t="s">
        <v>56</v>
      </c>
      <c r="C66" s="7" t="s">
        <v>35</v>
      </c>
      <c r="D66" s="5" t="s">
        <v>118</v>
      </c>
      <c r="E66" s="17"/>
      <c r="F66" s="18"/>
      <c r="G66" s="18"/>
      <c r="H66" s="18"/>
      <c r="I66" s="18"/>
      <c r="J66" s="18"/>
      <c r="K66" s="18"/>
      <c r="L66" s="18"/>
      <c r="M66" s="18"/>
      <c r="N66" s="26"/>
      <c r="O66" s="26"/>
      <c r="P66" s="26"/>
      <c r="Q66" s="26">
        <v>3993893800</v>
      </c>
      <c r="R66" s="26">
        <v>5015917650</v>
      </c>
      <c r="S66" s="27">
        <v>38062893900</v>
      </c>
      <c r="T66" s="27">
        <v>44684251750</v>
      </c>
      <c r="U66" s="50">
        <f t="shared" si="1"/>
        <v>0.84621014792758431</v>
      </c>
    </row>
    <row r="67" spans="2:21" ht="15.75" x14ac:dyDescent="0.25">
      <c r="B67" s="81" t="s">
        <v>36</v>
      </c>
      <c r="C67" s="102" t="s">
        <v>37</v>
      </c>
      <c r="D67" s="5" t="s">
        <v>119</v>
      </c>
      <c r="E67" s="17"/>
      <c r="F67" s="18"/>
      <c r="G67" s="18"/>
      <c r="H67" s="18"/>
      <c r="I67" s="18">
        <v>8317070500</v>
      </c>
      <c r="J67" s="18">
        <v>11831658000</v>
      </c>
      <c r="K67" s="18">
        <v>11625451200</v>
      </c>
      <c r="L67" s="18">
        <v>16542834300</v>
      </c>
      <c r="M67" s="18">
        <v>14683292300</v>
      </c>
      <c r="N67" s="26">
        <v>20467821200</v>
      </c>
      <c r="O67" s="26">
        <v>20180600200</v>
      </c>
      <c r="P67" s="26">
        <v>26341057800</v>
      </c>
      <c r="Q67" s="26">
        <v>16688247200</v>
      </c>
      <c r="R67" s="26">
        <v>23176061000</v>
      </c>
      <c r="S67" s="27">
        <v>19868026000</v>
      </c>
      <c r="T67" s="27">
        <v>27384177000</v>
      </c>
      <c r="U67" s="50">
        <f t="shared" si="1"/>
        <v>0.72657917097024194</v>
      </c>
    </row>
    <row r="68" spans="2:21" ht="15.75" x14ac:dyDescent="0.25">
      <c r="B68" s="81"/>
      <c r="C68" s="103"/>
      <c r="D68" s="5" t="s">
        <v>120</v>
      </c>
      <c r="E68" s="17"/>
      <c r="F68" s="18"/>
      <c r="G68" s="18"/>
      <c r="H68" s="18"/>
      <c r="I68" s="18">
        <v>8919323700</v>
      </c>
      <c r="J68" s="18">
        <v>13213643400</v>
      </c>
      <c r="K68" s="18">
        <v>12519605600</v>
      </c>
      <c r="L68" s="18">
        <v>18666407900</v>
      </c>
      <c r="M68" s="18">
        <v>15640459900</v>
      </c>
      <c r="N68" s="26">
        <v>22933161800</v>
      </c>
      <c r="O68" s="26">
        <v>21520117000</v>
      </c>
      <c r="P68" s="26">
        <v>29302624000</v>
      </c>
      <c r="Q68" s="26">
        <v>18596572400</v>
      </c>
      <c r="R68" s="26">
        <v>26781719100</v>
      </c>
      <c r="S68" s="27">
        <v>21610672400</v>
      </c>
      <c r="T68" s="27">
        <v>31029732800</v>
      </c>
      <c r="U68" s="50">
        <f t="shared" si="1"/>
        <v>0.69617866793749583</v>
      </c>
    </row>
    <row r="69" spans="2:21" ht="15.75" x14ac:dyDescent="0.25">
      <c r="B69" s="81"/>
      <c r="C69" s="103"/>
      <c r="D69" s="5" t="s">
        <v>121</v>
      </c>
      <c r="E69" s="17"/>
      <c r="F69" s="18"/>
      <c r="G69" s="18"/>
      <c r="H69" s="18"/>
      <c r="I69" s="18">
        <v>7923777800</v>
      </c>
      <c r="J69" s="18">
        <v>10934281600</v>
      </c>
      <c r="K69" s="18">
        <v>13405868800</v>
      </c>
      <c r="L69" s="18">
        <v>18590621300</v>
      </c>
      <c r="M69" s="18">
        <v>15288340400</v>
      </c>
      <c r="N69" s="26">
        <v>20797996800</v>
      </c>
      <c r="O69" s="26">
        <v>19782387000</v>
      </c>
      <c r="P69" s="26">
        <v>25104310900</v>
      </c>
      <c r="Q69" s="26">
        <v>17959369000</v>
      </c>
      <c r="R69" s="26">
        <v>23714108600</v>
      </c>
      <c r="S69" s="27">
        <v>20200300400</v>
      </c>
      <c r="T69" s="27">
        <v>26632520200</v>
      </c>
      <c r="U69" s="50">
        <f t="shared" si="1"/>
        <v>0.75182600651372022</v>
      </c>
    </row>
    <row r="70" spans="2:21" ht="15.75" x14ac:dyDescent="0.25">
      <c r="B70" s="81"/>
      <c r="C70" s="103"/>
      <c r="D70" s="4" t="s">
        <v>122</v>
      </c>
      <c r="E70" s="17"/>
      <c r="F70" s="18"/>
      <c r="G70" s="18"/>
      <c r="H70" s="18"/>
      <c r="I70" s="18">
        <v>8206542100</v>
      </c>
      <c r="J70" s="18">
        <v>13155123400</v>
      </c>
      <c r="K70" s="18">
        <v>14427695900</v>
      </c>
      <c r="L70" s="18">
        <v>22542470000</v>
      </c>
      <c r="M70" s="18">
        <v>16559322600</v>
      </c>
      <c r="N70" s="26">
        <v>26072601300</v>
      </c>
      <c r="O70" s="26">
        <v>19688140400</v>
      </c>
      <c r="P70" s="26">
        <v>29534330900</v>
      </c>
      <c r="Q70" s="26">
        <v>18041139700</v>
      </c>
      <c r="R70" s="26">
        <v>28362612400</v>
      </c>
      <c r="S70" s="27">
        <v>20089020200</v>
      </c>
      <c r="T70" s="27">
        <v>31674002000</v>
      </c>
      <c r="U70" s="50">
        <f t="shared" si="1"/>
        <v>0.64101447167637304</v>
      </c>
    </row>
    <row r="71" spans="2:21" ht="15.75" x14ac:dyDescent="0.25">
      <c r="B71" s="81"/>
      <c r="C71" s="103"/>
      <c r="D71" s="4" t="s">
        <v>123</v>
      </c>
      <c r="E71" s="17"/>
      <c r="F71" s="18"/>
      <c r="G71" s="18"/>
      <c r="H71" s="18"/>
      <c r="I71" s="18">
        <v>5497940000</v>
      </c>
      <c r="J71" s="18">
        <v>8305597440</v>
      </c>
      <c r="K71" s="18">
        <v>13138001400</v>
      </c>
      <c r="L71" s="18">
        <v>19691655070</v>
      </c>
      <c r="M71" s="18">
        <v>14676355800</v>
      </c>
      <c r="N71" s="26">
        <v>22207626000</v>
      </c>
      <c r="O71" s="26">
        <v>18817269400</v>
      </c>
      <c r="P71" s="26">
        <v>26674626100</v>
      </c>
      <c r="Q71" s="26">
        <v>17787349000</v>
      </c>
      <c r="R71" s="26">
        <v>26093562550</v>
      </c>
      <c r="S71" s="27">
        <v>19620536800</v>
      </c>
      <c r="T71" s="27">
        <v>28881850650</v>
      </c>
      <c r="U71" s="50">
        <f t="shared" si="1"/>
        <v>0.67906039370500748</v>
      </c>
    </row>
    <row r="72" spans="2:21" ht="15.75" x14ac:dyDescent="0.25">
      <c r="B72" s="81"/>
      <c r="C72" s="103"/>
      <c r="D72" s="5" t="s">
        <v>124</v>
      </c>
      <c r="E72" s="17"/>
      <c r="F72" s="18"/>
      <c r="G72" s="18"/>
      <c r="H72" s="18"/>
      <c r="I72" s="18"/>
      <c r="J72" s="18"/>
      <c r="K72" s="18"/>
      <c r="L72" s="18"/>
      <c r="M72" s="18"/>
      <c r="N72" s="26"/>
      <c r="O72" s="26"/>
      <c r="P72" s="26"/>
      <c r="Q72" s="26"/>
      <c r="R72" s="26"/>
      <c r="S72" s="27">
        <v>1490349300</v>
      </c>
      <c r="T72" s="27">
        <v>4866039800</v>
      </c>
      <c r="U72" s="50">
        <f t="shared" si="1"/>
        <v>0.30627560834993584</v>
      </c>
    </row>
    <row r="73" spans="2:21" ht="15.75" hidden="1" x14ac:dyDescent="0.25">
      <c r="B73" s="81"/>
      <c r="C73" s="104"/>
      <c r="D73" s="5" t="s">
        <v>125</v>
      </c>
      <c r="E73" s="17"/>
      <c r="F73" s="18"/>
      <c r="G73" s="18"/>
      <c r="H73" s="18"/>
      <c r="I73" s="18"/>
      <c r="J73" s="18"/>
      <c r="K73" s="34"/>
      <c r="L73" s="34"/>
      <c r="M73" s="34"/>
      <c r="N73" s="35"/>
      <c r="O73" s="35"/>
      <c r="P73" s="35"/>
      <c r="Q73" s="35"/>
      <c r="R73" s="35"/>
      <c r="S73" s="33"/>
      <c r="T73" s="33"/>
      <c r="U73" s="50" t="e">
        <f t="shared" ref="U73:U136" si="2">((E73+G73+I73+K73+M73+O73+Q73+S73)/(F73+H73+J73+L73+N73+P73+R73+T73))</f>
        <v>#DIV/0!</v>
      </c>
    </row>
    <row r="74" spans="2:21" ht="15.75" x14ac:dyDescent="0.25">
      <c r="B74" s="81" t="s">
        <v>38</v>
      </c>
      <c r="C74" s="102" t="s">
        <v>39</v>
      </c>
      <c r="D74" s="5" t="s">
        <v>126</v>
      </c>
      <c r="E74" s="17"/>
      <c r="F74" s="18"/>
      <c r="G74" s="18"/>
      <c r="H74" s="18"/>
      <c r="I74" s="18"/>
      <c r="J74" s="18"/>
      <c r="K74" s="18">
        <v>9058524400</v>
      </c>
      <c r="L74" s="18">
        <v>11850988650</v>
      </c>
      <c r="M74" s="18">
        <v>15625414400</v>
      </c>
      <c r="N74" s="26">
        <v>21064888350</v>
      </c>
      <c r="O74" s="26">
        <v>18774938500</v>
      </c>
      <c r="P74" s="26">
        <v>24582734250</v>
      </c>
      <c r="Q74" s="26">
        <v>17544162800</v>
      </c>
      <c r="R74" s="26">
        <v>23601789250</v>
      </c>
      <c r="S74" s="27">
        <v>18872229700</v>
      </c>
      <c r="T74" s="27">
        <v>25420416150</v>
      </c>
      <c r="U74" s="50">
        <f t="shared" si="2"/>
        <v>0.74985596535979993</v>
      </c>
    </row>
    <row r="75" spans="2:21" ht="15.75" x14ac:dyDescent="0.25">
      <c r="B75" s="81"/>
      <c r="C75" s="103"/>
      <c r="D75" s="4" t="s">
        <v>127</v>
      </c>
      <c r="E75" s="17"/>
      <c r="F75" s="18"/>
      <c r="G75" s="18"/>
      <c r="H75" s="18"/>
      <c r="I75" s="18"/>
      <c r="J75" s="18"/>
      <c r="K75" s="18">
        <v>8324061600</v>
      </c>
      <c r="L75" s="18">
        <v>11875215600</v>
      </c>
      <c r="M75" s="18">
        <v>11922238500</v>
      </c>
      <c r="N75" s="26">
        <v>18754631150</v>
      </c>
      <c r="O75" s="26">
        <v>14674625300</v>
      </c>
      <c r="P75" s="26">
        <v>21872483900</v>
      </c>
      <c r="Q75" s="26">
        <v>14918241000</v>
      </c>
      <c r="R75" s="26">
        <v>22742007650</v>
      </c>
      <c r="S75" s="27">
        <v>15700400000</v>
      </c>
      <c r="T75" s="27">
        <v>24189896700</v>
      </c>
      <c r="U75" s="50">
        <f t="shared" si="2"/>
        <v>0.65912476120523278</v>
      </c>
    </row>
    <row r="76" spans="2:21" ht="15.75" x14ac:dyDescent="0.25">
      <c r="B76" s="81"/>
      <c r="C76" s="103"/>
      <c r="D76" s="5" t="s">
        <v>128</v>
      </c>
      <c r="E76" s="17"/>
      <c r="F76" s="18"/>
      <c r="G76" s="18"/>
      <c r="H76" s="18"/>
      <c r="I76" s="18"/>
      <c r="J76" s="18"/>
      <c r="K76" s="18">
        <v>8551915900</v>
      </c>
      <c r="L76" s="18">
        <v>12823426150</v>
      </c>
      <c r="M76" s="18">
        <v>12184948400</v>
      </c>
      <c r="N76" s="26">
        <v>20410529200</v>
      </c>
      <c r="O76" s="26">
        <v>14749958300</v>
      </c>
      <c r="P76" s="26">
        <v>23354955350</v>
      </c>
      <c r="Q76" s="26">
        <v>14776527700</v>
      </c>
      <c r="R76" s="26">
        <v>24008121500</v>
      </c>
      <c r="S76" s="27">
        <v>15583591200</v>
      </c>
      <c r="T76" s="27">
        <v>25652125400</v>
      </c>
      <c r="U76" s="50">
        <f t="shared" si="2"/>
        <v>0.61974083359697152</v>
      </c>
    </row>
    <row r="77" spans="2:21" ht="15.75" x14ac:dyDescent="0.25">
      <c r="B77" s="81"/>
      <c r="C77" s="103"/>
      <c r="D77" s="5" t="s">
        <v>129</v>
      </c>
      <c r="E77" s="17"/>
      <c r="F77" s="18"/>
      <c r="G77" s="18"/>
      <c r="H77" s="18"/>
      <c r="I77" s="18"/>
      <c r="J77" s="18"/>
      <c r="K77" s="18">
        <v>1161758700</v>
      </c>
      <c r="L77" s="18">
        <v>4406199800</v>
      </c>
      <c r="M77" s="18">
        <v>1428366700</v>
      </c>
      <c r="N77" s="26">
        <v>7577649000</v>
      </c>
      <c r="O77" s="26">
        <v>1216508700</v>
      </c>
      <c r="P77" s="26">
        <v>7625389700</v>
      </c>
      <c r="Q77" s="26">
        <v>1603996300</v>
      </c>
      <c r="R77" s="26">
        <v>8314877400</v>
      </c>
      <c r="S77" s="27">
        <v>1600290900</v>
      </c>
      <c r="T77" s="27">
        <v>9138213800</v>
      </c>
      <c r="U77" s="50">
        <f t="shared" si="2"/>
        <v>0.18916569348850187</v>
      </c>
    </row>
    <row r="78" spans="2:21" ht="15.75" x14ac:dyDescent="0.25">
      <c r="B78" s="81"/>
      <c r="C78" s="103"/>
      <c r="D78" s="5" t="s">
        <v>130</v>
      </c>
      <c r="E78" s="17"/>
      <c r="F78" s="18"/>
      <c r="G78" s="18"/>
      <c r="H78" s="18"/>
      <c r="I78" s="18"/>
      <c r="J78" s="18"/>
      <c r="K78" s="18">
        <v>3261318900</v>
      </c>
      <c r="L78" s="18">
        <v>4913910700</v>
      </c>
      <c r="M78" s="18">
        <v>8028321000</v>
      </c>
      <c r="N78" s="26">
        <v>11383177150</v>
      </c>
      <c r="O78" s="26">
        <v>8659199300</v>
      </c>
      <c r="P78" s="26">
        <v>12206621950</v>
      </c>
      <c r="Q78" s="26">
        <v>7730192600</v>
      </c>
      <c r="R78" s="26">
        <v>11440263400</v>
      </c>
      <c r="S78" s="27">
        <v>9179138800</v>
      </c>
      <c r="T78" s="27">
        <v>13225927700</v>
      </c>
      <c r="U78" s="50">
        <f t="shared" si="2"/>
        <v>0.69321495763780894</v>
      </c>
    </row>
    <row r="79" spans="2:21" ht="15.75" x14ac:dyDescent="0.25">
      <c r="B79" s="81"/>
      <c r="C79" s="104"/>
      <c r="D79" s="5" t="s">
        <v>131</v>
      </c>
      <c r="E79" s="17"/>
      <c r="F79" s="18"/>
      <c r="G79" s="18"/>
      <c r="H79" s="18"/>
      <c r="I79" s="18"/>
      <c r="J79" s="18"/>
      <c r="K79" s="18">
        <v>3255933300</v>
      </c>
      <c r="L79" s="18">
        <v>4619695200</v>
      </c>
      <c r="M79" s="18">
        <v>7933604600</v>
      </c>
      <c r="N79" s="26">
        <v>10782140650</v>
      </c>
      <c r="O79" s="26">
        <v>8744262800</v>
      </c>
      <c r="P79" s="26">
        <v>11834705600</v>
      </c>
      <c r="Q79" s="26">
        <v>7557367200</v>
      </c>
      <c r="R79" s="26">
        <v>10829219000</v>
      </c>
      <c r="S79" s="27">
        <v>8980598900</v>
      </c>
      <c r="T79" s="27">
        <v>12668167650</v>
      </c>
      <c r="U79" s="50">
        <f t="shared" si="2"/>
        <v>0.71888316489335669</v>
      </c>
    </row>
    <row r="80" spans="2:21" ht="15.75" x14ac:dyDescent="0.25">
      <c r="B80" s="81" t="s">
        <v>44</v>
      </c>
      <c r="C80" s="93" t="s">
        <v>45</v>
      </c>
      <c r="D80" s="5" t="s">
        <v>132</v>
      </c>
      <c r="E80" s="17"/>
      <c r="F80" s="18"/>
      <c r="G80" s="18"/>
      <c r="H80" s="18"/>
      <c r="I80" s="18"/>
      <c r="J80" s="18"/>
      <c r="K80" s="18">
        <v>140954000</v>
      </c>
      <c r="L80" s="18">
        <v>2097663400</v>
      </c>
      <c r="M80" s="18">
        <v>348014800</v>
      </c>
      <c r="N80" s="26">
        <v>3719366200</v>
      </c>
      <c r="O80" s="26">
        <v>945334600</v>
      </c>
      <c r="P80" s="26">
        <v>4693652800</v>
      </c>
      <c r="Q80" s="26">
        <v>862075700</v>
      </c>
      <c r="R80" s="26">
        <v>5134927400</v>
      </c>
      <c r="S80" s="27">
        <v>864998100</v>
      </c>
      <c r="T80" s="27">
        <v>5966547600</v>
      </c>
      <c r="U80" s="50">
        <f t="shared" si="2"/>
        <v>0.1462777242220159</v>
      </c>
    </row>
    <row r="81" spans="2:21" ht="15.75" x14ac:dyDescent="0.25">
      <c r="B81" s="81"/>
      <c r="C81" s="93"/>
      <c r="D81" s="5" t="s">
        <v>133</v>
      </c>
      <c r="E81" s="17"/>
      <c r="F81" s="18"/>
      <c r="G81" s="18"/>
      <c r="H81" s="18"/>
      <c r="I81" s="18"/>
      <c r="J81" s="18"/>
      <c r="K81" s="18">
        <v>382320500</v>
      </c>
      <c r="L81" s="18">
        <v>3653588100</v>
      </c>
      <c r="M81" s="18">
        <v>679158800</v>
      </c>
      <c r="N81" s="26">
        <v>6625081400</v>
      </c>
      <c r="O81" s="26">
        <v>1247489000</v>
      </c>
      <c r="P81" s="26">
        <v>7268209050</v>
      </c>
      <c r="Q81" s="26">
        <v>1517763600</v>
      </c>
      <c r="R81" s="26">
        <v>8045542700</v>
      </c>
      <c r="S81" s="27">
        <v>1253496400</v>
      </c>
      <c r="T81" s="27">
        <v>8627792100</v>
      </c>
      <c r="U81" s="50">
        <f t="shared" si="2"/>
        <v>0.14845694408857332</v>
      </c>
    </row>
    <row r="82" spans="2:21" ht="15.75" x14ac:dyDescent="0.25">
      <c r="B82" s="82" t="s">
        <v>57</v>
      </c>
      <c r="C82" s="99" t="s">
        <v>160</v>
      </c>
      <c r="D82" s="4" t="s">
        <v>134</v>
      </c>
      <c r="E82" s="17"/>
      <c r="F82" s="18"/>
      <c r="G82" s="18"/>
      <c r="H82" s="18"/>
      <c r="I82" s="18"/>
      <c r="J82" s="18"/>
      <c r="K82" s="18"/>
      <c r="L82" s="18"/>
      <c r="M82" s="18"/>
      <c r="N82" s="26"/>
      <c r="O82" s="26">
        <v>3179814600</v>
      </c>
      <c r="P82" s="26">
        <v>8402643700</v>
      </c>
      <c r="Q82" s="26">
        <v>3570268400</v>
      </c>
      <c r="R82" s="26">
        <v>9569090500</v>
      </c>
      <c r="S82" s="27">
        <v>1194963500</v>
      </c>
      <c r="T82" s="27">
        <v>3311101400</v>
      </c>
      <c r="U82" s="50">
        <f t="shared" si="2"/>
        <v>0.37330770435495919</v>
      </c>
    </row>
    <row r="83" spans="2:21" ht="15.75" x14ac:dyDescent="0.25">
      <c r="B83" s="82"/>
      <c r="C83" s="100"/>
      <c r="D83" s="4" t="s">
        <v>157</v>
      </c>
      <c r="E83" s="17"/>
      <c r="F83" s="18"/>
      <c r="G83" s="18"/>
      <c r="H83" s="18"/>
      <c r="I83" s="18"/>
      <c r="J83" s="18"/>
      <c r="K83" s="18"/>
      <c r="L83" s="18"/>
      <c r="M83" s="18"/>
      <c r="N83" s="26"/>
      <c r="O83" s="26">
        <v>2768821800</v>
      </c>
      <c r="P83" s="26">
        <v>14568285800</v>
      </c>
      <c r="Q83" s="26">
        <v>2908652800</v>
      </c>
      <c r="R83" s="26">
        <v>16692735800</v>
      </c>
      <c r="S83" s="54"/>
      <c r="T83" s="54"/>
      <c r="U83" s="50">
        <f t="shared" si="2"/>
        <v>0.18161513314075442</v>
      </c>
    </row>
    <row r="84" spans="2:21" ht="15.75" x14ac:dyDescent="0.25">
      <c r="B84" s="82"/>
      <c r="C84" s="101"/>
      <c r="D84" s="4" t="s">
        <v>135</v>
      </c>
      <c r="E84" s="17"/>
      <c r="F84" s="18"/>
      <c r="G84" s="18"/>
      <c r="H84" s="18"/>
      <c r="I84" s="18"/>
      <c r="J84" s="18"/>
      <c r="K84" s="18"/>
      <c r="L84" s="18"/>
      <c r="M84" s="18"/>
      <c r="N84" s="26"/>
      <c r="O84" s="26">
        <v>0</v>
      </c>
      <c r="P84" s="26">
        <v>2134005100</v>
      </c>
      <c r="Q84" s="26">
        <v>0</v>
      </c>
      <c r="R84" s="26">
        <v>2478350000</v>
      </c>
      <c r="S84" s="53"/>
      <c r="T84" s="53"/>
      <c r="U84" s="50">
        <f t="shared" si="2"/>
        <v>0</v>
      </c>
    </row>
    <row r="85" spans="2:21" ht="15.75" x14ac:dyDescent="0.25">
      <c r="B85" s="111" t="s">
        <v>23</v>
      </c>
      <c r="C85" s="93" t="s">
        <v>24</v>
      </c>
      <c r="D85" s="4" t="s">
        <v>136</v>
      </c>
      <c r="E85" s="17">
        <v>1317369000</v>
      </c>
      <c r="F85" s="18">
        <v>8878265245</v>
      </c>
      <c r="G85" s="18">
        <v>1530309000</v>
      </c>
      <c r="H85" s="18">
        <v>10554087070</v>
      </c>
      <c r="I85" s="18">
        <v>1728120100</v>
      </c>
      <c r="J85" s="18">
        <v>12059237080</v>
      </c>
      <c r="K85" s="18">
        <v>639977400</v>
      </c>
      <c r="L85" s="18">
        <v>11241511600</v>
      </c>
      <c r="M85" s="18">
        <v>1160827500</v>
      </c>
      <c r="N85" s="26">
        <v>13466316300</v>
      </c>
      <c r="O85" s="26">
        <v>1924415200</v>
      </c>
      <c r="P85" s="26">
        <v>15810987450</v>
      </c>
      <c r="Q85" s="26">
        <v>2274334800</v>
      </c>
      <c r="R85" s="26">
        <v>17599112300</v>
      </c>
      <c r="S85" s="27">
        <v>2174858800</v>
      </c>
      <c r="T85" s="27">
        <v>18586699950</v>
      </c>
      <c r="U85" s="50">
        <f t="shared" si="2"/>
        <v>0.11784341591711305</v>
      </c>
    </row>
    <row r="86" spans="2:21" ht="15.75" x14ac:dyDescent="0.25">
      <c r="B86" s="118"/>
      <c r="C86" s="93"/>
      <c r="D86" s="4" t="s">
        <v>137</v>
      </c>
      <c r="E86" s="17">
        <v>4253333900</v>
      </c>
      <c r="F86" s="18">
        <v>9954101340</v>
      </c>
      <c r="G86" s="18">
        <v>3675826400</v>
      </c>
      <c r="H86" s="18">
        <v>9707457380</v>
      </c>
      <c r="I86" s="18">
        <v>3947230100</v>
      </c>
      <c r="J86" s="18">
        <v>9823068635</v>
      </c>
      <c r="K86" s="18">
        <v>7934074700</v>
      </c>
      <c r="L86" s="18">
        <v>13540626650</v>
      </c>
      <c r="M86" s="18">
        <v>6603877300</v>
      </c>
      <c r="N86" s="26">
        <v>13345590000</v>
      </c>
      <c r="O86" s="26">
        <v>5728888500</v>
      </c>
      <c r="P86" s="26">
        <v>12868739050</v>
      </c>
      <c r="Q86" s="26">
        <v>6366414100</v>
      </c>
      <c r="R86" s="26">
        <v>14060686670</v>
      </c>
      <c r="S86" s="27">
        <v>5180780300</v>
      </c>
      <c r="T86" s="27">
        <v>13316350750</v>
      </c>
      <c r="U86" s="50">
        <f t="shared" si="2"/>
        <v>0.4522040316169525</v>
      </c>
    </row>
    <row r="87" spans="2:21" ht="15.75" x14ac:dyDescent="0.25">
      <c r="B87" s="81" t="s">
        <v>40</v>
      </c>
      <c r="C87" s="102" t="s">
        <v>41</v>
      </c>
      <c r="D87" s="5" t="s">
        <v>138</v>
      </c>
      <c r="E87" s="17"/>
      <c r="F87" s="18"/>
      <c r="G87" s="18"/>
      <c r="H87" s="18"/>
      <c r="I87" s="18"/>
      <c r="J87" s="18"/>
      <c r="K87" s="18"/>
      <c r="L87" s="18"/>
      <c r="M87" s="18"/>
      <c r="N87" s="26"/>
      <c r="O87" s="26"/>
      <c r="P87" s="26">
        <v>15909873800</v>
      </c>
      <c r="Q87" s="26">
        <v>8095464600</v>
      </c>
      <c r="R87" s="26">
        <v>17922225200</v>
      </c>
      <c r="S87" s="27">
        <v>7897293600</v>
      </c>
      <c r="T87" s="27">
        <v>18384165250</v>
      </c>
      <c r="U87" s="50">
        <f t="shared" si="2"/>
        <v>0.30627924899855319</v>
      </c>
    </row>
    <row r="88" spans="2:21" ht="15.75" x14ac:dyDescent="0.25">
      <c r="B88" s="81"/>
      <c r="C88" s="103"/>
      <c r="D88" s="5" t="s">
        <v>139</v>
      </c>
      <c r="E88" s="17"/>
      <c r="F88" s="18"/>
      <c r="G88" s="18"/>
      <c r="H88" s="18"/>
      <c r="I88" s="18"/>
      <c r="J88" s="18"/>
      <c r="K88" s="18"/>
      <c r="L88" s="18"/>
      <c r="M88" s="18"/>
      <c r="N88" s="26"/>
      <c r="O88" s="26"/>
      <c r="P88" s="26">
        <v>14674898350</v>
      </c>
      <c r="Q88" s="26">
        <v>6930187000</v>
      </c>
      <c r="R88" s="26">
        <v>16113201250</v>
      </c>
      <c r="S88" s="27">
        <v>6154692300</v>
      </c>
      <c r="T88" s="27">
        <v>16243736700</v>
      </c>
      <c r="U88" s="50">
        <f t="shared" si="2"/>
        <v>0.2782132344681596</v>
      </c>
    </row>
    <row r="89" spans="2:21" ht="15.75" x14ac:dyDescent="0.25">
      <c r="B89" s="81"/>
      <c r="C89" s="103"/>
      <c r="D89" s="5" t="s">
        <v>140</v>
      </c>
      <c r="E89" s="17"/>
      <c r="F89" s="18"/>
      <c r="G89" s="18"/>
      <c r="H89" s="18"/>
      <c r="I89" s="18"/>
      <c r="J89" s="18"/>
      <c r="K89" s="18"/>
      <c r="L89" s="18"/>
      <c r="M89" s="18"/>
      <c r="N89" s="26"/>
      <c r="O89" s="26"/>
      <c r="P89" s="26">
        <v>12454594250</v>
      </c>
      <c r="Q89" s="26">
        <v>6751216800</v>
      </c>
      <c r="R89" s="26">
        <v>13768605250</v>
      </c>
      <c r="S89" s="27">
        <v>5987335500</v>
      </c>
      <c r="T89" s="27">
        <v>13525040300</v>
      </c>
      <c r="U89" s="50">
        <f t="shared" si="2"/>
        <v>0.32048091598763073</v>
      </c>
    </row>
    <row r="90" spans="2:21" ht="15.75" x14ac:dyDescent="0.25">
      <c r="B90" s="81"/>
      <c r="C90" s="103"/>
      <c r="D90" s="5" t="s">
        <v>141</v>
      </c>
      <c r="E90" s="17"/>
      <c r="F90" s="18"/>
      <c r="G90" s="18"/>
      <c r="H90" s="18"/>
      <c r="I90" s="18"/>
      <c r="J90" s="18"/>
      <c r="K90" s="18"/>
      <c r="L90" s="18"/>
      <c r="M90" s="18"/>
      <c r="N90" s="26"/>
      <c r="O90" s="26"/>
      <c r="P90" s="26">
        <v>9198332750</v>
      </c>
      <c r="Q90" s="26">
        <v>3811893000</v>
      </c>
      <c r="R90" s="26">
        <v>10575782650</v>
      </c>
      <c r="S90" s="27">
        <v>3226989400</v>
      </c>
      <c r="T90" s="27">
        <v>10614492203</v>
      </c>
      <c r="U90" s="50">
        <f t="shared" si="2"/>
        <v>0.23162898715060287</v>
      </c>
    </row>
    <row r="91" spans="2:21" ht="15.75" x14ac:dyDescent="0.25">
      <c r="B91" s="81"/>
      <c r="C91" s="104"/>
      <c r="D91" s="5" t="s">
        <v>142</v>
      </c>
      <c r="E91" s="17"/>
      <c r="F91" s="18"/>
      <c r="G91" s="18"/>
      <c r="H91" s="18"/>
      <c r="I91" s="18"/>
      <c r="J91" s="18"/>
      <c r="K91" s="18"/>
      <c r="L91" s="18"/>
      <c r="M91" s="18"/>
      <c r="N91" s="26"/>
      <c r="O91" s="26"/>
      <c r="P91" s="26">
        <v>23411636100</v>
      </c>
      <c r="Q91" s="26">
        <v>8831724800</v>
      </c>
      <c r="R91" s="26">
        <v>26880948990</v>
      </c>
      <c r="S91" s="27">
        <v>9067852300</v>
      </c>
      <c r="T91" s="27">
        <v>29021230200</v>
      </c>
      <c r="U91" s="50">
        <f t="shared" si="2"/>
        <v>0.22568044463064438</v>
      </c>
    </row>
    <row r="92" spans="2:21" ht="31.5" x14ac:dyDescent="0.25">
      <c r="B92" s="3" t="s">
        <v>46</v>
      </c>
      <c r="C92" s="6" t="s">
        <v>47</v>
      </c>
      <c r="D92" s="5" t="s">
        <v>143</v>
      </c>
      <c r="E92" s="17"/>
      <c r="F92" s="18"/>
      <c r="G92" s="18"/>
      <c r="H92" s="18"/>
      <c r="I92" s="18"/>
      <c r="J92" s="18"/>
      <c r="K92" s="18"/>
      <c r="L92" s="18"/>
      <c r="M92" s="18"/>
      <c r="N92" s="18"/>
      <c r="O92" s="18"/>
      <c r="P92" s="18">
        <v>1219576800</v>
      </c>
      <c r="Q92" s="26">
        <v>22026330100</v>
      </c>
      <c r="R92" s="26">
        <v>27735652350</v>
      </c>
      <c r="S92" s="27">
        <v>22726388800</v>
      </c>
      <c r="T92" s="27">
        <v>29117382300</v>
      </c>
      <c r="U92" s="50">
        <f t="shared" si="2"/>
        <v>0.77063382862559382</v>
      </c>
    </row>
    <row r="93" spans="2:21" ht="15.75" x14ac:dyDescent="0.25">
      <c r="B93" s="115" t="s">
        <v>48</v>
      </c>
      <c r="C93" s="90" t="s">
        <v>49</v>
      </c>
      <c r="D93" s="4" t="s">
        <v>144</v>
      </c>
      <c r="E93" s="17"/>
      <c r="F93" s="18"/>
      <c r="G93" s="18"/>
      <c r="H93" s="18"/>
      <c r="I93" s="18"/>
      <c r="J93" s="18"/>
      <c r="K93" s="18"/>
      <c r="L93" s="18"/>
      <c r="M93" s="18"/>
      <c r="N93" s="26"/>
      <c r="O93" s="26"/>
      <c r="P93" s="26"/>
      <c r="Q93" s="26">
        <v>14674500</v>
      </c>
      <c r="R93" s="26">
        <v>428323100</v>
      </c>
      <c r="S93" s="27">
        <v>426646700</v>
      </c>
      <c r="T93" s="27">
        <v>12484757250</v>
      </c>
      <c r="U93" s="50">
        <f t="shared" si="2"/>
        <v>3.417629163904335E-2</v>
      </c>
    </row>
    <row r="94" spans="2:21" ht="15.75" x14ac:dyDescent="0.25">
      <c r="B94" s="116"/>
      <c r="C94" s="91"/>
      <c r="D94" s="4" t="s">
        <v>145</v>
      </c>
      <c r="E94" s="17"/>
      <c r="F94" s="18"/>
      <c r="G94" s="18"/>
      <c r="H94" s="18"/>
      <c r="I94" s="18"/>
      <c r="J94" s="18"/>
      <c r="K94" s="18"/>
      <c r="L94" s="18"/>
      <c r="M94" s="18"/>
      <c r="N94" s="26"/>
      <c r="O94" s="26"/>
      <c r="P94" s="26"/>
      <c r="Q94" s="26">
        <v>50414800</v>
      </c>
      <c r="R94" s="26">
        <v>200947200</v>
      </c>
      <c r="S94" s="27">
        <v>1743963200</v>
      </c>
      <c r="T94" s="27">
        <v>6342865750</v>
      </c>
      <c r="U94" s="50">
        <f t="shared" si="2"/>
        <v>0.27420985497453743</v>
      </c>
    </row>
    <row r="95" spans="2:21" ht="15.75" hidden="1" x14ac:dyDescent="0.25">
      <c r="B95" s="116"/>
      <c r="C95" s="91"/>
      <c r="D95" s="4" t="s">
        <v>146</v>
      </c>
      <c r="E95" s="17"/>
      <c r="F95" s="18"/>
      <c r="G95" s="18"/>
      <c r="H95" s="18"/>
      <c r="I95" s="18"/>
      <c r="J95" s="18"/>
      <c r="K95" s="18"/>
      <c r="L95" s="18"/>
      <c r="M95" s="18"/>
      <c r="N95" s="26"/>
      <c r="O95" s="26"/>
      <c r="P95" s="26"/>
      <c r="Q95" s="35"/>
      <c r="R95" s="35"/>
      <c r="S95" s="33"/>
      <c r="T95" s="33"/>
      <c r="U95" s="50" t="e">
        <f t="shared" si="2"/>
        <v>#DIV/0!</v>
      </c>
    </row>
    <row r="96" spans="2:21" ht="15.75" hidden="1" x14ac:dyDescent="0.25">
      <c r="B96" s="116"/>
      <c r="C96" s="91"/>
      <c r="D96" s="4" t="s">
        <v>147</v>
      </c>
      <c r="E96" s="17"/>
      <c r="F96" s="18"/>
      <c r="G96" s="18"/>
      <c r="H96" s="18"/>
      <c r="I96" s="18"/>
      <c r="J96" s="18"/>
      <c r="K96" s="18"/>
      <c r="L96" s="18"/>
      <c r="M96" s="18"/>
      <c r="N96" s="26"/>
      <c r="O96" s="26"/>
      <c r="P96" s="26"/>
      <c r="Q96" s="35"/>
      <c r="R96" s="35"/>
      <c r="S96" s="33"/>
      <c r="T96" s="33"/>
      <c r="U96" s="50" t="e">
        <f t="shared" si="2"/>
        <v>#DIV/0!</v>
      </c>
    </row>
    <row r="97" spans="2:22" ht="31.5" hidden="1" x14ac:dyDescent="0.25">
      <c r="B97" s="117"/>
      <c r="C97" s="92"/>
      <c r="D97" s="4" t="s">
        <v>148</v>
      </c>
      <c r="E97" s="17"/>
      <c r="F97" s="18"/>
      <c r="G97" s="18"/>
      <c r="H97" s="18"/>
      <c r="I97" s="18"/>
      <c r="J97" s="18"/>
      <c r="K97" s="18"/>
      <c r="L97" s="18"/>
      <c r="M97" s="18"/>
      <c r="N97" s="26"/>
      <c r="O97" s="26"/>
      <c r="P97" s="26"/>
      <c r="Q97" s="35"/>
      <c r="R97" s="35"/>
      <c r="S97" s="33"/>
      <c r="T97" s="33"/>
      <c r="U97" s="50" t="e">
        <f t="shared" si="2"/>
        <v>#DIV/0!</v>
      </c>
    </row>
    <row r="98" spans="2:22" ht="15.75" x14ac:dyDescent="0.25">
      <c r="B98" s="115" t="s">
        <v>54</v>
      </c>
      <c r="C98" s="90" t="s">
        <v>55</v>
      </c>
      <c r="D98" s="4" t="s">
        <v>149</v>
      </c>
      <c r="E98" s="17"/>
      <c r="F98" s="18"/>
      <c r="G98" s="18"/>
      <c r="H98" s="18"/>
      <c r="I98" s="18"/>
      <c r="J98" s="18"/>
      <c r="K98" s="18"/>
      <c r="L98" s="18"/>
      <c r="M98" s="18"/>
      <c r="N98" s="26"/>
      <c r="O98" s="26"/>
      <c r="P98" s="26"/>
      <c r="Q98" s="26">
        <v>515045000</v>
      </c>
      <c r="R98" s="26">
        <v>1410394000</v>
      </c>
      <c r="S98" s="27">
        <v>6707989900</v>
      </c>
      <c r="T98" s="27">
        <v>16042956500</v>
      </c>
      <c r="U98" s="50">
        <f t="shared" si="2"/>
        <v>0.41384804023731719</v>
      </c>
    </row>
    <row r="99" spans="2:22" ht="15.75" x14ac:dyDescent="0.25">
      <c r="B99" s="116"/>
      <c r="C99" s="91"/>
      <c r="D99" s="4" t="s">
        <v>150</v>
      </c>
      <c r="E99" s="17"/>
      <c r="F99" s="18"/>
      <c r="G99" s="18"/>
      <c r="H99" s="18"/>
      <c r="I99" s="18"/>
      <c r="J99" s="18"/>
      <c r="K99" s="18"/>
      <c r="L99" s="18"/>
      <c r="M99" s="18"/>
      <c r="N99" s="26"/>
      <c r="O99" s="26"/>
      <c r="P99" s="26"/>
      <c r="Q99" s="26">
        <v>38071000</v>
      </c>
      <c r="R99" s="26">
        <v>633198300</v>
      </c>
      <c r="S99" s="27">
        <v>618431900</v>
      </c>
      <c r="T99" s="27">
        <v>7157466879</v>
      </c>
      <c r="U99" s="50">
        <f t="shared" si="2"/>
        <v>8.4267887903798716E-2</v>
      </c>
    </row>
    <row r="100" spans="2:22" ht="15.75" hidden="1" x14ac:dyDescent="0.25">
      <c r="B100" s="116"/>
      <c r="C100" s="91"/>
      <c r="D100" s="4" t="s">
        <v>151</v>
      </c>
      <c r="E100" s="17"/>
      <c r="F100" s="18"/>
      <c r="G100" s="18"/>
      <c r="H100" s="18"/>
      <c r="I100" s="18"/>
      <c r="J100" s="18"/>
      <c r="K100" s="18"/>
      <c r="L100" s="18"/>
      <c r="M100" s="18"/>
      <c r="N100" s="26"/>
      <c r="O100" s="26"/>
      <c r="P100" s="26"/>
      <c r="Q100" s="26"/>
      <c r="R100" s="26"/>
      <c r="S100" s="27"/>
      <c r="T100" s="27"/>
      <c r="U100" s="50" t="e">
        <f t="shared" si="2"/>
        <v>#DIV/0!</v>
      </c>
    </row>
    <row r="101" spans="2:22" ht="15.75" hidden="1" x14ac:dyDescent="0.25">
      <c r="B101" s="117"/>
      <c r="C101" s="92"/>
      <c r="D101" s="4" t="s">
        <v>152</v>
      </c>
      <c r="E101" s="17"/>
      <c r="F101" s="18"/>
      <c r="G101" s="18"/>
      <c r="H101" s="18"/>
      <c r="I101" s="18"/>
      <c r="J101" s="18"/>
      <c r="K101" s="18"/>
      <c r="L101" s="18"/>
      <c r="M101" s="18"/>
      <c r="N101" s="26"/>
      <c r="O101" s="26"/>
      <c r="P101" s="26"/>
      <c r="Q101" s="26"/>
      <c r="R101" s="26"/>
      <c r="S101" s="27"/>
      <c r="T101" s="27"/>
      <c r="U101" s="50" t="e">
        <f t="shared" si="2"/>
        <v>#DIV/0!</v>
      </c>
    </row>
    <row r="102" spans="2:22" x14ac:dyDescent="0.25">
      <c r="B102" s="111" t="s">
        <v>52</v>
      </c>
      <c r="C102" s="93" t="s">
        <v>53</v>
      </c>
      <c r="D102" s="8" t="s">
        <v>153</v>
      </c>
      <c r="E102" s="55"/>
      <c r="F102" s="56"/>
      <c r="G102" s="56"/>
      <c r="H102" s="56"/>
      <c r="I102" s="56"/>
      <c r="J102" s="56"/>
      <c r="K102" s="56"/>
      <c r="L102" s="56"/>
      <c r="M102" s="56"/>
      <c r="N102" s="28"/>
      <c r="O102" s="28"/>
      <c r="P102" s="28"/>
      <c r="Q102" s="28">
        <v>61069300</v>
      </c>
      <c r="R102" s="28">
        <v>306979900</v>
      </c>
      <c r="S102" s="27">
        <v>538555900</v>
      </c>
      <c r="T102" s="27">
        <v>2133282700</v>
      </c>
      <c r="U102" s="50">
        <f t="shared" si="2"/>
        <v>0.24572158750455791</v>
      </c>
    </row>
    <row r="103" spans="2:22" x14ac:dyDescent="0.25">
      <c r="B103" s="118"/>
      <c r="C103" s="93"/>
      <c r="D103" s="8" t="s">
        <v>154</v>
      </c>
      <c r="E103" s="55"/>
      <c r="F103" s="56"/>
      <c r="G103" s="56"/>
      <c r="H103" s="56"/>
      <c r="I103" s="56"/>
      <c r="J103" s="56"/>
      <c r="K103" s="56"/>
      <c r="L103" s="56"/>
      <c r="M103" s="56"/>
      <c r="N103" s="28"/>
      <c r="O103" s="28"/>
      <c r="P103" s="28"/>
      <c r="Q103" s="28">
        <v>1081406400</v>
      </c>
      <c r="R103" s="28">
        <v>3001190900</v>
      </c>
      <c r="S103" s="27">
        <v>6724270400</v>
      </c>
      <c r="T103" s="27">
        <v>18158588100</v>
      </c>
      <c r="U103" s="50">
        <f t="shared" si="2"/>
        <v>0.36889217037663768</v>
      </c>
    </row>
    <row r="104" spans="2:22" ht="16.5" thickBot="1" x14ac:dyDescent="0.3">
      <c r="B104" s="111" t="s">
        <v>50</v>
      </c>
      <c r="C104" s="93" t="s">
        <v>51</v>
      </c>
      <c r="D104" s="4" t="s">
        <v>155</v>
      </c>
      <c r="E104" s="17"/>
      <c r="F104" s="18"/>
      <c r="G104" s="18"/>
      <c r="H104" s="18"/>
      <c r="I104" s="18"/>
      <c r="J104" s="18"/>
      <c r="K104" s="18"/>
      <c r="L104" s="18"/>
      <c r="M104" s="18"/>
      <c r="N104" s="26"/>
      <c r="O104" s="26"/>
      <c r="P104" s="26"/>
      <c r="Q104" s="26">
        <v>322182200</v>
      </c>
      <c r="R104" s="26">
        <v>2933969600</v>
      </c>
      <c r="S104" s="27">
        <v>2341441800</v>
      </c>
      <c r="T104" s="27">
        <v>17824614300</v>
      </c>
      <c r="U104" s="50">
        <f t="shared" si="2"/>
        <v>0.12831434036307265</v>
      </c>
    </row>
    <row r="105" spans="2:22" ht="16.5" hidden="1" thickBot="1" x14ac:dyDescent="0.3">
      <c r="B105" s="112"/>
      <c r="C105" s="94"/>
      <c r="D105" s="9" t="s">
        <v>156</v>
      </c>
      <c r="E105" s="57"/>
      <c r="F105" s="58"/>
      <c r="G105" s="58"/>
      <c r="H105" s="58"/>
      <c r="I105" s="58"/>
      <c r="J105" s="58"/>
      <c r="K105" s="58"/>
      <c r="L105" s="58"/>
      <c r="M105" s="58"/>
      <c r="N105" s="59"/>
      <c r="O105" s="59"/>
      <c r="P105" s="59"/>
      <c r="Q105" s="37"/>
      <c r="R105" s="37"/>
      <c r="S105" s="39"/>
      <c r="T105" s="39"/>
      <c r="U105" s="50" t="e">
        <f t="shared" si="2"/>
        <v>#DIV/0!</v>
      </c>
    </row>
    <row r="106" spans="2:22" ht="15.75" x14ac:dyDescent="0.25">
      <c r="B106" s="80" t="s">
        <v>204</v>
      </c>
      <c r="C106" s="77" t="s">
        <v>218</v>
      </c>
      <c r="D106" s="11" t="s">
        <v>164</v>
      </c>
      <c r="E106" s="60"/>
      <c r="F106" s="61"/>
      <c r="G106" s="61"/>
      <c r="H106" s="61"/>
      <c r="I106" s="61"/>
      <c r="J106" s="61"/>
      <c r="K106" s="61"/>
      <c r="L106" s="61"/>
      <c r="M106" s="61"/>
      <c r="N106" s="62"/>
      <c r="O106" s="62"/>
      <c r="P106" s="62"/>
      <c r="Q106" s="62"/>
      <c r="R106" s="62"/>
      <c r="S106" s="29">
        <v>1082525100</v>
      </c>
      <c r="T106" s="29">
        <v>3565290600</v>
      </c>
      <c r="U106" s="50">
        <f t="shared" si="2"/>
        <v>0.30362885426506325</v>
      </c>
      <c r="V106" s="2"/>
    </row>
    <row r="107" spans="2:22" ht="15.75" hidden="1" x14ac:dyDescent="0.25">
      <c r="B107" s="75"/>
      <c r="C107" s="78"/>
      <c r="D107" s="12" t="s">
        <v>165</v>
      </c>
      <c r="E107" s="63"/>
      <c r="F107" s="64"/>
      <c r="G107" s="64"/>
      <c r="H107" s="64"/>
      <c r="I107" s="64"/>
      <c r="J107" s="64"/>
      <c r="K107" s="64"/>
      <c r="L107" s="64"/>
      <c r="M107" s="64"/>
      <c r="N107" s="65"/>
      <c r="O107" s="65"/>
      <c r="P107" s="65"/>
      <c r="Q107" s="65"/>
      <c r="R107" s="65"/>
      <c r="S107" s="33"/>
      <c r="T107" s="33"/>
      <c r="U107" s="50" t="e">
        <f t="shared" si="2"/>
        <v>#DIV/0!</v>
      </c>
    </row>
    <row r="108" spans="2:22" ht="15.75" hidden="1" x14ac:dyDescent="0.25">
      <c r="B108" s="75"/>
      <c r="C108" s="78"/>
      <c r="D108" s="12" t="s">
        <v>166</v>
      </c>
      <c r="E108" s="63"/>
      <c r="F108" s="64"/>
      <c r="G108" s="64"/>
      <c r="H108" s="64"/>
      <c r="I108" s="64"/>
      <c r="J108" s="64"/>
      <c r="K108" s="64"/>
      <c r="L108" s="64"/>
      <c r="M108" s="64"/>
      <c r="N108" s="65"/>
      <c r="O108" s="65"/>
      <c r="P108" s="65"/>
      <c r="Q108" s="65"/>
      <c r="R108" s="65"/>
      <c r="S108" s="33"/>
      <c r="T108" s="33"/>
      <c r="U108" s="50" t="e">
        <f t="shared" si="2"/>
        <v>#DIV/0!</v>
      </c>
    </row>
    <row r="109" spans="2:22" ht="15.75" x14ac:dyDescent="0.25">
      <c r="B109" s="75" t="s">
        <v>205</v>
      </c>
      <c r="C109" s="78" t="s">
        <v>219</v>
      </c>
      <c r="D109" s="12" t="s">
        <v>167</v>
      </c>
      <c r="E109" s="63"/>
      <c r="F109" s="64"/>
      <c r="G109" s="64"/>
      <c r="H109" s="64"/>
      <c r="I109" s="64"/>
      <c r="J109" s="64"/>
      <c r="K109" s="64"/>
      <c r="L109" s="64"/>
      <c r="M109" s="64"/>
      <c r="N109" s="65"/>
      <c r="O109" s="65"/>
      <c r="P109" s="65"/>
      <c r="Q109" s="65"/>
      <c r="R109" s="65"/>
      <c r="S109" s="27">
        <v>1950908000</v>
      </c>
      <c r="T109" s="27">
        <v>4675074600</v>
      </c>
      <c r="U109" s="50">
        <f t="shared" si="2"/>
        <v>0.41729986511872985</v>
      </c>
    </row>
    <row r="110" spans="2:22" ht="15.75" x14ac:dyDescent="0.25">
      <c r="B110" s="75"/>
      <c r="C110" s="78"/>
      <c r="D110" s="12" t="s">
        <v>168</v>
      </c>
      <c r="E110" s="63"/>
      <c r="F110" s="64"/>
      <c r="G110" s="64"/>
      <c r="H110" s="64"/>
      <c r="I110" s="64"/>
      <c r="J110" s="64"/>
      <c r="K110" s="64"/>
      <c r="L110" s="64"/>
      <c r="M110" s="64"/>
      <c r="N110" s="65"/>
      <c r="O110" s="65"/>
      <c r="P110" s="65"/>
      <c r="Q110" s="65"/>
      <c r="R110" s="65"/>
      <c r="S110" s="27">
        <v>1610570400</v>
      </c>
      <c r="T110" s="27">
        <v>3661504914</v>
      </c>
      <c r="U110" s="50">
        <f t="shared" si="2"/>
        <v>0.4398656939778724</v>
      </c>
    </row>
    <row r="111" spans="2:22" ht="15.75" x14ac:dyDescent="0.25">
      <c r="B111" s="75" t="s">
        <v>206</v>
      </c>
      <c r="C111" s="78" t="s">
        <v>220</v>
      </c>
      <c r="D111" s="12" t="s">
        <v>169</v>
      </c>
      <c r="E111" s="63"/>
      <c r="F111" s="64"/>
      <c r="G111" s="64"/>
      <c r="H111" s="64"/>
      <c r="I111" s="64"/>
      <c r="J111" s="64"/>
      <c r="K111" s="64"/>
      <c r="L111" s="64"/>
      <c r="M111" s="64"/>
      <c r="N111" s="65"/>
      <c r="O111" s="65"/>
      <c r="P111" s="65"/>
      <c r="Q111" s="65"/>
      <c r="R111" s="65"/>
      <c r="S111" s="27">
        <v>144846400</v>
      </c>
      <c r="T111" s="27">
        <v>1668842400</v>
      </c>
      <c r="U111" s="50">
        <f t="shared" si="2"/>
        <v>8.6794534942304921E-2</v>
      </c>
    </row>
    <row r="112" spans="2:22" ht="31.5" hidden="1" x14ac:dyDescent="0.25">
      <c r="B112" s="75"/>
      <c r="C112" s="78"/>
      <c r="D112" s="12" t="s">
        <v>170</v>
      </c>
      <c r="E112" s="63"/>
      <c r="F112" s="64"/>
      <c r="G112" s="64"/>
      <c r="H112" s="64"/>
      <c r="I112" s="64"/>
      <c r="J112" s="64"/>
      <c r="K112" s="64"/>
      <c r="L112" s="64"/>
      <c r="M112" s="64"/>
      <c r="N112" s="65"/>
      <c r="O112" s="65"/>
      <c r="P112" s="65"/>
      <c r="Q112" s="65"/>
      <c r="R112" s="65"/>
      <c r="S112" s="33"/>
      <c r="T112" s="33"/>
      <c r="U112" s="50" t="e">
        <f t="shared" si="2"/>
        <v>#DIV/0!</v>
      </c>
    </row>
    <row r="113" spans="2:21" ht="15.75" hidden="1" x14ac:dyDescent="0.25">
      <c r="B113" s="75" t="s">
        <v>207</v>
      </c>
      <c r="C113" s="78" t="s">
        <v>221</v>
      </c>
      <c r="D113" s="12" t="s">
        <v>171</v>
      </c>
      <c r="E113" s="63"/>
      <c r="F113" s="64"/>
      <c r="G113" s="64"/>
      <c r="H113" s="64"/>
      <c r="I113" s="64"/>
      <c r="J113" s="64"/>
      <c r="K113" s="64"/>
      <c r="L113" s="64"/>
      <c r="M113" s="64"/>
      <c r="N113" s="65"/>
      <c r="O113" s="65"/>
      <c r="P113" s="65"/>
      <c r="Q113" s="65"/>
      <c r="R113" s="65"/>
      <c r="S113" s="33"/>
      <c r="T113" s="33"/>
      <c r="U113" s="50" t="e">
        <f t="shared" si="2"/>
        <v>#DIV/0!</v>
      </c>
    </row>
    <row r="114" spans="2:21" ht="15.75" x14ac:dyDescent="0.25">
      <c r="B114" s="75"/>
      <c r="C114" s="78"/>
      <c r="D114" s="13" t="s">
        <v>172</v>
      </c>
      <c r="E114" s="63"/>
      <c r="F114" s="64"/>
      <c r="G114" s="64"/>
      <c r="H114" s="64"/>
      <c r="I114" s="64"/>
      <c r="J114" s="64"/>
      <c r="K114" s="64"/>
      <c r="L114" s="64"/>
      <c r="M114" s="64"/>
      <c r="N114" s="65"/>
      <c r="O114" s="65"/>
      <c r="P114" s="65"/>
      <c r="Q114" s="65"/>
      <c r="R114" s="65"/>
      <c r="S114" s="27">
        <v>5063478000</v>
      </c>
      <c r="T114" s="27">
        <v>8061397150</v>
      </c>
      <c r="U114" s="50">
        <f t="shared" si="2"/>
        <v>0.62811419730139462</v>
      </c>
    </row>
    <row r="115" spans="2:21" ht="63" x14ac:dyDescent="0.25">
      <c r="B115" s="75"/>
      <c r="C115" s="78"/>
      <c r="D115" s="13" t="s">
        <v>173</v>
      </c>
      <c r="E115" s="63"/>
      <c r="F115" s="64"/>
      <c r="G115" s="64"/>
      <c r="H115" s="64"/>
      <c r="I115" s="64"/>
      <c r="J115" s="64"/>
      <c r="K115" s="64"/>
      <c r="L115" s="64"/>
      <c r="M115" s="64"/>
      <c r="N115" s="65"/>
      <c r="O115" s="65"/>
      <c r="P115" s="65"/>
      <c r="Q115" s="65"/>
      <c r="R115" s="65"/>
      <c r="S115" s="27">
        <v>5442200500</v>
      </c>
      <c r="T115" s="27">
        <v>11554731200</v>
      </c>
      <c r="U115" s="50">
        <f t="shared" si="2"/>
        <v>0.47099325858830882</v>
      </c>
    </row>
    <row r="116" spans="2:21" ht="15.75" x14ac:dyDescent="0.25">
      <c r="B116" s="75" t="s">
        <v>208</v>
      </c>
      <c r="C116" s="78" t="s">
        <v>222</v>
      </c>
      <c r="D116" s="12" t="s">
        <v>174</v>
      </c>
      <c r="E116" s="63"/>
      <c r="F116" s="64"/>
      <c r="G116" s="64"/>
      <c r="H116" s="64"/>
      <c r="I116" s="64"/>
      <c r="J116" s="64"/>
      <c r="K116" s="64"/>
      <c r="L116" s="64"/>
      <c r="M116" s="64"/>
      <c r="N116" s="65"/>
      <c r="O116" s="65"/>
      <c r="P116" s="65"/>
      <c r="Q116" s="65"/>
      <c r="R116" s="65"/>
      <c r="S116" s="27">
        <v>638971900</v>
      </c>
      <c r="T116" s="27">
        <v>2671157100</v>
      </c>
      <c r="U116" s="50">
        <f t="shared" si="2"/>
        <v>0.23921165101071742</v>
      </c>
    </row>
    <row r="117" spans="2:21" ht="15.75" x14ac:dyDescent="0.25">
      <c r="B117" s="75"/>
      <c r="C117" s="78"/>
      <c r="D117" s="12" t="s">
        <v>175</v>
      </c>
      <c r="E117" s="63"/>
      <c r="F117" s="64"/>
      <c r="G117" s="64"/>
      <c r="H117" s="64"/>
      <c r="I117" s="64"/>
      <c r="J117" s="64"/>
      <c r="K117" s="64"/>
      <c r="L117" s="64"/>
      <c r="M117" s="64"/>
      <c r="N117" s="65"/>
      <c r="O117" s="65"/>
      <c r="P117" s="65"/>
      <c r="Q117" s="65"/>
      <c r="R117" s="65"/>
      <c r="S117" s="27">
        <v>805136100</v>
      </c>
      <c r="T117" s="27">
        <v>4335835947</v>
      </c>
      <c r="U117" s="50">
        <f t="shared" si="2"/>
        <v>0.18569339565466728</v>
      </c>
    </row>
    <row r="118" spans="2:21" ht="47.25" x14ac:dyDescent="0.25">
      <c r="B118" s="16" t="s">
        <v>209</v>
      </c>
      <c r="C118" s="15" t="s">
        <v>223</v>
      </c>
      <c r="D118" s="12" t="s">
        <v>176</v>
      </c>
      <c r="E118" s="63"/>
      <c r="F118" s="64"/>
      <c r="G118" s="64"/>
      <c r="H118" s="64"/>
      <c r="I118" s="64"/>
      <c r="J118" s="64"/>
      <c r="K118" s="64"/>
      <c r="L118" s="64"/>
      <c r="M118" s="64"/>
      <c r="N118" s="65"/>
      <c r="O118" s="65"/>
      <c r="P118" s="65"/>
      <c r="Q118" s="65"/>
      <c r="R118" s="65"/>
      <c r="S118" s="27">
        <v>894960300</v>
      </c>
      <c r="T118" s="27">
        <v>4038449550</v>
      </c>
      <c r="U118" s="50">
        <f t="shared" si="2"/>
        <v>0.22160987500760038</v>
      </c>
    </row>
    <row r="119" spans="2:21" ht="15.75" x14ac:dyDescent="0.25">
      <c r="B119" s="75" t="s">
        <v>210</v>
      </c>
      <c r="C119" s="78" t="s">
        <v>224</v>
      </c>
      <c r="D119" s="14" t="s">
        <v>157</v>
      </c>
      <c r="E119" s="63"/>
      <c r="F119" s="64"/>
      <c r="G119" s="64"/>
      <c r="H119" s="64"/>
      <c r="I119" s="64"/>
      <c r="J119" s="64"/>
      <c r="K119" s="64"/>
      <c r="L119" s="64"/>
      <c r="M119" s="64"/>
      <c r="N119" s="65"/>
      <c r="O119" s="65"/>
      <c r="P119" s="65"/>
      <c r="Q119" s="65"/>
      <c r="R119" s="65"/>
      <c r="S119" s="27">
        <v>1008853700</v>
      </c>
      <c r="T119" s="27">
        <v>5972051700</v>
      </c>
      <c r="U119" s="50">
        <f t="shared" si="2"/>
        <v>0.16892916382488785</v>
      </c>
    </row>
    <row r="120" spans="2:21" ht="15.75" hidden="1" x14ac:dyDescent="0.25">
      <c r="B120" s="75"/>
      <c r="C120" s="78"/>
      <c r="D120" s="12" t="s">
        <v>177</v>
      </c>
      <c r="E120" s="63"/>
      <c r="F120" s="64"/>
      <c r="G120" s="64"/>
      <c r="H120" s="64"/>
      <c r="I120" s="64"/>
      <c r="J120" s="64"/>
      <c r="K120" s="64"/>
      <c r="L120" s="64"/>
      <c r="M120" s="64"/>
      <c r="N120" s="65"/>
      <c r="O120" s="65"/>
      <c r="P120" s="65"/>
      <c r="Q120" s="65"/>
      <c r="R120" s="65"/>
      <c r="S120" s="33"/>
      <c r="T120" s="33"/>
      <c r="U120" s="50" t="e">
        <f t="shared" si="2"/>
        <v>#DIV/0!</v>
      </c>
    </row>
    <row r="121" spans="2:21" ht="31.5" hidden="1" x14ac:dyDescent="0.25">
      <c r="B121" s="16" t="s">
        <v>211</v>
      </c>
      <c r="C121" s="15" t="s">
        <v>225</v>
      </c>
      <c r="D121" s="12" t="s">
        <v>178</v>
      </c>
      <c r="E121" s="63"/>
      <c r="F121" s="64"/>
      <c r="G121" s="64"/>
      <c r="H121" s="64"/>
      <c r="I121" s="64"/>
      <c r="J121" s="64"/>
      <c r="K121" s="64"/>
      <c r="L121" s="64"/>
      <c r="M121" s="64"/>
      <c r="N121" s="65"/>
      <c r="O121" s="65"/>
      <c r="P121" s="65"/>
      <c r="Q121" s="65"/>
      <c r="R121" s="65"/>
      <c r="S121" s="33"/>
      <c r="T121" s="33"/>
      <c r="U121" s="50" t="e">
        <f t="shared" si="2"/>
        <v>#DIV/0!</v>
      </c>
    </row>
    <row r="122" spans="2:21" ht="15.75" hidden="1" x14ac:dyDescent="0.25">
      <c r="B122" s="75" t="s">
        <v>212</v>
      </c>
      <c r="C122" s="78" t="s">
        <v>226</v>
      </c>
      <c r="D122" s="12" t="s">
        <v>179</v>
      </c>
      <c r="E122" s="63"/>
      <c r="F122" s="64"/>
      <c r="G122" s="64"/>
      <c r="H122" s="64"/>
      <c r="I122" s="64"/>
      <c r="J122" s="64"/>
      <c r="K122" s="64"/>
      <c r="L122" s="64"/>
      <c r="M122" s="64"/>
      <c r="N122" s="65"/>
      <c r="O122" s="65"/>
      <c r="P122" s="65"/>
      <c r="Q122" s="65"/>
      <c r="R122" s="65"/>
      <c r="S122" s="33"/>
      <c r="T122" s="33"/>
      <c r="U122" s="50" t="e">
        <f t="shared" si="2"/>
        <v>#DIV/0!</v>
      </c>
    </row>
    <row r="123" spans="2:21" ht="15.75" hidden="1" x14ac:dyDescent="0.25">
      <c r="B123" s="75"/>
      <c r="C123" s="78"/>
      <c r="D123" s="12" t="s">
        <v>180</v>
      </c>
      <c r="E123" s="63"/>
      <c r="F123" s="64"/>
      <c r="G123" s="64"/>
      <c r="H123" s="64"/>
      <c r="I123" s="64"/>
      <c r="J123" s="64"/>
      <c r="K123" s="64"/>
      <c r="L123" s="64"/>
      <c r="M123" s="64"/>
      <c r="N123" s="65"/>
      <c r="O123" s="65"/>
      <c r="P123" s="65"/>
      <c r="Q123" s="65"/>
      <c r="R123" s="65"/>
      <c r="S123" s="33"/>
      <c r="T123" s="33"/>
      <c r="U123" s="50" t="e">
        <f t="shared" si="2"/>
        <v>#DIV/0!</v>
      </c>
    </row>
    <row r="124" spans="2:21" ht="15.75" x14ac:dyDescent="0.25">
      <c r="B124" s="75" t="s">
        <v>213</v>
      </c>
      <c r="C124" s="78" t="s">
        <v>227</v>
      </c>
      <c r="D124" s="13" t="s">
        <v>181</v>
      </c>
      <c r="E124" s="63"/>
      <c r="F124" s="64"/>
      <c r="G124" s="64"/>
      <c r="H124" s="64"/>
      <c r="I124" s="64"/>
      <c r="J124" s="64"/>
      <c r="K124" s="64"/>
      <c r="L124" s="64"/>
      <c r="M124" s="64"/>
      <c r="N124" s="65"/>
      <c r="O124" s="65"/>
      <c r="P124" s="65"/>
      <c r="Q124" s="65"/>
      <c r="R124" s="65"/>
      <c r="S124" s="27">
        <v>11760038900</v>
      </c>
      <c r="T124" s="27">
        <v>14364685950</v>
      </c>
      <c r="U124" s="50">
        <f t="shared" si="2"/>
        <v>0.81867706268928209</v>
      </c>
    </row>
    <row r="125" spans="2:21" ht="15.75" x14ac:dyDescent="0.25">
      <c r="B125" s="75"/>
      <c r="C125" s="78"/>
      <c r="D125" s="13" t="s">
        <v>182</v>
      </c>
      <c r="E125" s="63"/>
      <c r="F125" s="64"/>
      <c r="G125" s="64"/>
      <c r="H125" s="64"/>
      <c r="I125" s="64"/>
      <c r="J125" s="64"/>
      <c r="K125" s="64"/>
      <c r="L125" s="64"/>
      <c r="M125" s="64"/>
      <c r="N125" s="65"/>
      <c r="O125" s="65"/>
      <c r="P125" s="65"/>
      <c r="Q125" s="65"/>
      <c r="R125" s="65"/>
      <c r="S125" s="27">
        <v>3852151100</v>
      </c>
      <c r="T125" s="27">
        <v>11839217250</v>
      </c>
      <c r="U125" s="50">
        <f t="shared" si="2"/>
        <v>0.32537211022122259</v>
      </c>
    </row>
    <row r="126" spans="2:21" ht="16.5" thickBot="1" x14ac:dyDescent="0.3">
      <c r="B126" s="75"/>
      <c r="C126" s="78"/>
      <c r="D126" s="13" t="s">
        <v>183</v>
      </c>
      <c r="E126" s="63"/>
      <c r="F126" s="64"/>
      <c r="G126" s="64"/>
      <c r="H126" s="64"/>
      <c r="I126" s="64"/>
      <c r="J126" s="64"/>
      <c r="K126" s="64"/>
      <c r="L126" s="64"/>
      <c r="M126" s="64"/>
      <c r="N126" s="65"/>
      <c r="O126" s="65"/>
      <c r="P126" s="65"/>
      <c r="Q126" s="65"/>
      <c r="R126" s="65"/>
      <c r="S126" s="27">
        <v>15098673800</v>
      </c>
      <c r="T126" s="27">
        <v>25870285850</v>
      </c>
      <c r="U126" s="50">
        <f t="shared" si="2"/>
        <v>0.58362995629597958</v>
      </c>
    </row>
    <row r="127" spans="2:21" ht="15.75" hidden="1" x14ac:dyDescent="0.25">
      <c r="B127" s="75"/>
      <c r="C127" s="78"/>
      <c r="D127" s="13" t="s">
        <v>184</v>
      </c>
      <c r="E127" s="63"/>
      <c r="F127" s="64"/>
      <c r="G127" s="64"/>
      <c r="H127" s="64"/>
      <c r="I127" s="64"/>
      <c r="J127" s="64"/>
      <c r="K127" s="64"/>
      <c r="L127" s="64"/>
      <c r="M127" s="64"/>
      <c r="N127" s="65"/>
      <c r="O127" s="65"/>
      <c r="P127" s="38"/>
      <c r="Q127" s="38"/>
      <c r="R127" s="38"/>
      <c r="S127" s="33"/>
      <c r="T127" s="33"/>
      <c r="U127" s="50" t="e">
        <f t="shared" si="2"/>
        <v>#DIV/0!</v>
      </c>
    </row>
    <row r="128" spans="2:21" ht="15.75" hidden="1" x14ac:dyDescent="0.25">
      <c r="B128" s="75"/>
      <c r="C128" s="78"/>
      <c r="D128" s="13" t="s">
        <v>185</v>
      </c>
      <c r="E128" s="63"/>
      <c r="F128" s="64"/>
      <c r="G128" s="64"/>
      <c r="H128" s="64"/>
      <c r="I128" s="64"/>
      <c r="J128" s="64"/>
      <c r="K128" s="64"/>
      <c r="L128" s="64"/>
      <c r="M128" s="64"/>
      <c r="N128" s="65"/>
      <c r="O128" s="65"/>
      <c r="P128" s="38"/>
      <c r="Q128" s="38"/>
      <c r="R128" s="38"/>
      <c r="S128" s="33"/>
      <c r="T128" s="33"/>
      <c r="U128" s="50" t="e">
        <f t="shared" si="2"/>
        <v>#DIV/0!</v>
      </c>
    </row>
    <row r="129" spans="2:21" ht="15.75" hidden="1" x14ac:dyDescent="0.25">
      <c r="B129" s="75"/>
      <c r="C129" s="78"/>
      <c r="D129" s="12" t="s">
        <v>186</v>
      </c>
      <c r="E129" s="63"/>
      <c r="F129" s="64"/>
      <c r="G129" s="64"/>
      <c r="H129" s="64"/>
      <c r="I129" s="64"/>
      <c r="J129" s="64"/>
      <c r="K129" s="64"/>
      <c r="L129" s="64"/>
      <c r="M129" s="64"/>
      <c r="N129" s="65"/>
      <c r="O129" s="65"/>
      <c r="P129" s="38"/>
      <c r="Q129" s="38"/>
      <c r="R129" s="38"/>
      <c r="S129" s="33"/>
      <c r="T129" s="33"/>
      <c r="U129" s="50" t="e">
        <f t="shared" si="2"/>
        <v>#DIV/0!</v>
      </c>
    </row>
    <row r="130" spans="2:21" ht="15.75" hidden="1" x14ac:dyDescent="0.25">
      <c r="B130" s="75" t="s">
        <v>214</v>
      </c>
      <c r="C130" s="78" t="s">
        <v>228</v>
      </c>
      <c r="D130" s="12" t="s">
        <v>187</v>
      </c>
      <c r="E130" s="63"/>
      <c r="F130" s="64"/>
      <c r="G130" s="64"/>
      <c r="H130" s="64"/>
      <c r="I130" s="64"/>
      <c r="J130" s="64"/>
      <c r="K130" s="64"/>
      <c r="L130" s="64"/>
      <c r="M130" s="64"/>
      <c r="N130" s="65"/>
      <c r="O130" s="65"/>
      <c r="P130" s="38"/>
      <c r="Q130" s="38"/>
      <c r="R130" s="38"/>
      <c r="S130" s="33"/>
      <c r="T130" s="33"/>
      <c r="U130" s="50" t="e">
        <f t="shared" si="2"/>
        <v>#DIV/0!</v>
      </c>
    </row>
    <row r="131" spans="2:21" ht="15.75" hidden="1" x14ac:dyDescent="0.25">
      <c r="B131" s="75"/>
      <c r="C131" s="78"/>
      <c r="D131" s="12" t="s">
        <v>188</v>
      </c>
      <c r="E131" s="63"/>
      <c r="F131" s="64"/>
      <c r="G131" s="64"/>
      <c r="H131" s="64"/>
      <c r="I131" s="64"/>
      <c r="J131" s="64"/>
      <c r="K131" s="64"/>
      <c r="L131" s="64"/>
      <c r="M131" s="64"/>
      <c r="N131" s="65"/>
      <c r="O131" s="65"/>
      <c r="P131" s="38"/>
      <c r="Q131" s="38"/>
      <c r="R131" s="38"/>
      <c r="S131" s="33"/>
      <c r="T131" s="33"/>
      <c r="U131" s="50" t="e">
        <f t="shared" si="2"/>
        <v>#DIV/0!</v>
      </c>
    </row>
    <row r="132" spans="2:21" ht="15.75" hidden="1" x14ac:dyDescent="0.25">
      <c r="B132" s="75"/>
      <c r="C132" s="78"/>
      <c r="D132" s="12" t="s">
        <v>189</v>
      </c>
      <c r="E132" s="63"/>
      <c r="F132" s="64"/>
      <c r="G132" s="64"/>
      <c r="H132" s="64"/>
      <c r="I132" s="64"/>
      <c r="J132" s="64"/>
      <c r="K132" s="64"/>
      <c r="L132" s="64"/>
      <c r="M132" s="64"/>
      <c r="N132" s="65"/>
      <c r="O132" s="65"/>
      <c r="P132" s="38"/>
      <c r="Q132" s="38"/>
      <c r="R132" s="38"/>
      <c r="S132" s="33"/>
      <c r="T132" s="33"/>
      <c r="U132" s="50" t="e">
        <f t="shared" si="2"/>
        <v>#DIV/0!</v>
      </c>
    </row>
    <row r="133" spans="2:21" ht="15.75" hidden="1" x14ac:dyDescent="0.25">
      <c r="B133" s="75"/>
      <c r="C133" s="78"/>
      <c r="D133" s="12" t="s">
        <v>190</v>
      </c>
      <c r="E133" s="63"/>
      <c r="F133" s="64"/>
      <c r="G133" s="64"/>
      <c r="H133" s="64"/>
      <c r="I133" s="64"/>
      <c r="J133" s="64"/>
      <c r="K133" s="64"/>
      <c r="L133" s="64"/>
      <c r="M133" s="64"/>
      <c r="N133" s="65"/>
      <c r="O133" s="65"/>
      <c r="P133" s="38"/>
      <c r="Q133" s="38"/>
      <c r="R133" s="38"/>
      <c r="S133" s="33"/>
      <c r="T133" s="33"/>
      <c r="U133" s="50" t="e">
        <f t="shared" si="2"/>
        <v>#DIV/0!</v>
      </c>
    </row>
    <row r="134" spans="2:21" ht="15.75" hidden="1" x14ac:dyDescent="0.25">
      <c r="B134" s="75"/>
      <c r="C134" s="78"/>
      <c r="D134" s="12" t="s">
        <v>191</v>
      </c>
      <c r="E134" s="63"/>
      <c r="F134" s="64"/>
      <c r="G134" s="64"/>
      <c r="H134" s="64"/>
      <c r="I134" s="64"/>
      <c r="J134" s="64"/>
      <c r="K134" s="64"/>
      <c r="L134" s="64"/>
      <c r="M134" s="64"/>
      <c r="N134" s="65"/>
      <c r="O134" s="65"/>
      <c r="P134" s="38"/>
      <c r="Q134" s="38"/>
      <c r="R134" s="38"/>
      <c r="S134" s="33"/>
      <c r="T134" s="33"/>
      <c r="U134" s="50" t="e">
        <f t="shared" si="2"/>
        <v>#DIV/0!</v>
      </c>
    </row>
    <row r="135" spans="2:21" ht="15.75" hidden="1" x14ac:dyDescent="0.25">
      <c r="B135" s="75"/>
      <c r="C135" s="78"/>
      <c r="D135" s="12" t="s">
        <v>192</v>
      </c>
      <c r="E135" s="63"/>
      <c r="F135" s="64"/>
      <c r="G135" s="64"/>
      <c r="H135" s="64"/>
      <c r="I135" s="64"/>
      <c r="J135" s="64"/>
      <c r="K135" s="64"/>
      <c r="L135" s="64"/>
      <c r="M135" s="64"/>
      <c r="N135" s="65"/>
      <c r="O135" s="65"/>
      <c r="P135" s="38"/>
      <c r="Q135" s="38"/>
      <c r="R135" s="38"/>
      <c r="S135" s="33"/>
      <c r="T135" s="33"/>
      <c r="U135" s="50" t="e">
        <f t="shared" si="2"/>
        <v>#DIV/0!</v>
      </c>
    </row>
    <row r="136" spans="2:21" ht="15.75" hidden="1" x14ac:dyDescent="0.25">
      <c r="B136" s="75"/>
      <c r="C136" s="78"/>
      <c r="D136" s="12" t="s">
        <v>193</v>
      </c>
      <c r="E136" s="63"/>
      <c r="F136" s="64"/>
      <c r="G136" s="64"/>
      <c r="H136" s="64"/>
      <c r="I136" s="64"/>
      <c r="J136" s="64"/>
      <c r="K136" s="64"/>
      <c r="L136" s="64"/>
      <c r="M136" s="64"/>
      <c r="N136" s="65"/>
      <c r="O136" s="65"/>
      <c r="P136" s="38"/>
      <c r="Q136" s="38"/>
      <c r="R136" s="38"/>
      <c r="S136" s="33"/>
      <c r="T136" s="33"/>
      <c r="U136" s="50" t="e">
        <f t="shared" si="2"/>
        <v>#DIV/0!</v>
      </c>
    </row>
    <row r="137" spans="2:21" ht="15.75" hidden="1" x14ac:dyDescent="0.25">
      <c r="B137" s="75" t="s">
        <v>215</v>
      </c>
      <c r="C137" s="78" t="s">
        <v>229</v>
      </c>
      <c r="D137" s="12" t="s">
        <v>194</v>
      </c>
      <c r="E137" s="63"/>
      <c r="F137" s="64"/>
      <c r="G137" s="64"/>
      <c r="H137" s="64"/>
      <c r="I137" s="64"/>
      <c r="J137" s="64"/>
      <c r="K137" s="64"/>
      <c r="L137" s="64"/>
      <c r="M137" s="64"/>
      <c r="N137" s="65"/>
      <c r="O137" s="65"/>
      <c r="P137" s="38"/>
      <c r="Q137" s="38"/>
      <c r="R137" s="38"/>
      <c r="S137" s="33"/>
      <c r="T137" s="33"/>
      <c r="U137" s="50" t="e">
        <f t="shared" ref="U137:U146" si="3">((E137+G137+I137+K137+M137+O137+Q137+S137)/(F137+H137+J137+L137+N137+P137+R137+T137))</f>
        <v>#DIV/0!</v>
      </c>
    </row>
    <row r="138" spans="2:21" ht="15.75" hidden="1" x14ac:dyDescent="0.25">
      <c r="B138" s="75"/>
      <c r="C138" s="78"/>
      <c r="D138" s="12" t="s">
        <v>195</v>
      </c>
      <c r="E138" s="63"/>
      <c r="F138" s="64"/>
      <c r="G138" s="64"/>
      <c r="H138" s="64"/>
      <c r="I138" s="64"/>
      <c r="J138" s="64"/>
      <c r="K138" s="64"/>
      <c r="L138" s="64"/>
      <c r="M138" s="64"/>
      <c r="N138" s="65"/>
      <c r="O138" s="65"/>
      <c r="P138" s="38"/>
      <c r="Q138" s="38"/>
      <c r="R138" s="38"/>
      <c r="S138" s="33"/>
      <c r="T138" s="33"/>
      <c r="U138" s="50" t="e">
        <f t="shared" si="3"/>
        <v>#DIV/0!</v>
      </c>
    </row>
    <row r="139" spans="2:21" ht="15.75" hidden="1" x14ac:dyDescent="0.25">
      <c r="B139" s="75" t="s">
        <v>216</v>
      </c>
      <c r="C139" s="78" t="s">
        <v>230</v>
      </c>
      <c r="D139" s="12" t="s">
        <v>196</v>
      </c>
      <c r="E139" s="63"/>
      <c r="F139" s="64"/>
      <c r="G139" s="64"/>
      <c r="H139" s="64"/>
      <c r="I139" s="64"/>
      <c r="J139" s="64"/>
      <c r="K139" s="64"/>
      <c r="L139" s="64"/>
      <c r="M139" s="64"/>
      <c r="N139" s="65"/>
      <c r="O139" s="65"/>
      <c r="P139" s="38"/>
      <c r="Q139" s="38"/>
      <c r="R139" s="38"/>
      <c r="S139" s="33"/>
      <c r="T139" s="33"/>
      <c r="U139" s="50" t="e">
        <f t="shared" si="3"/>
        <v>#DIV/0!</v>
      </c>
    </row>
    <row r="140" spans="2:21" ht="15.75" hidden="1" x14ac:dyDescent="0.25">
      <c r="B140" s="75"/>
      <c r="C140" s="78"/>
      <c r="D140" s="12" t="s">
        <v>197</v>
      </c>
      <c r="E140" s="63"/>
      <c r="F140" s="64"/>
      <c r="G140" s="64"/>
      <c r="H140" s="64"/>
      <c r="I140" s="64"/>
      <c r="J140" s="64"/>
      <c r="K140" s="64"/>
      <c r="L140" s="64"/>
      <c r="M140" s="64"/>
      <c r="N140" s="65"/>
      <c r="O140" s="65"/>
      <c r="P140" s="38"/>
      <c r="Q140" s="38"/>
      <c r="R140" s="38"/>
      <c r="S140" s="33"/>
      <c r="T140" s="33"/>
      <c r="U140" s="50" t="e">
        <f t="shared" si="3"/>
        <v>#DIV/0!</v>
      </c>
    </row>
    <row r="141" spans="2:21" ht="15.75" hidden="1" x14ac:dyDescent="0.25">
      <c r="B141" s="75"/>
      <c r="C141" s="78"/>
      <c r="D141" s="12" t="s">
        <v>198</v>
      </c>
      <c r="E141" s="63"/>
      <c r="F141" s="64"/>
      <c r="G141" s="64"/>
      <c r="H141" s="64"/>
      <c r="I141" s="64"/>
      <c r="J141" s="64"/>
      <c r="K141" s="64"/>
      <c r="L141" s="64"/>
      <c r="M141" s="64"/>
      <c r="N141" s="65"/>
      <c r="O141" s="65"/>
      <c r="P141" s="38"/>
      <c r="Q141" s="38"/>
      <c r="R141" s="38"/>
      <c r="S141" s="33"/>
      <c r="T141" s="33"/>
      <c r="U141" s="50" t="e">
        <f t="shared" si="3"/>
        <v>#DIV/0!</v>
      </c>
    </row>
    <row r="142" spans="2:21" ht="15.75" hidden="1" x14ac:dyDescent="0.25">
      <c r="B142" s="75" t="s">
        <v>217</v>
      </c>
      <c r="C142" s="78" t="s">
        <v>231</v>
      </c>
      <c r="D142" s="12" t="s">
        <v>199</v>
      </c>
      <c r="E142" s="63"/>
      <c r="F142" s="64"/>
      <c r="G142" s="64"/>
      <c r="H142" s="64"/>
      <c r="I142" s="64"/>
      <c r="J142" s="64"/>
      <c r="K142" s="64"/>
      <c r="L142" s="64"/>
      <c r="M142" s="64"/>
      <c r="N142" s="65"/>
      <c r="O142" s="65"/>
      <c r="P142" s="38"/>
      <c r="Q142" s="38"/>
      <c r="R142" s="38"/>
      <c r="S142" s="33"/>
      <c r="T142" s="33"/>
      <c r="U142" s="50" t="e">
        <f t="shared" si="3"/>
        <v>#DIV/0!</v>
      </c>
    </row>
    <row r="143" spans="2:21" ht="15.75" hidden="1" x14ac:dyDescent="0.25">
      <c r="B143" s="75"/>
      <c r="C143" s="78"/>
      <c r="D143" s="12" t="s">
        <v>200</v>
      </c>
      <c r="E143" s="63"/>
      <c r="F143" s="64"/>
      <c r="G143" s="64"/>
      <c r="H143" s="64"/>
      <c r="I143" s="64"/>
      <c r="J143" s="64"/>
      <c r="K143" s="64"/>
      <c r="L143" s="64"/>
      <c r="M143" s="64"/>
      <c r="N143" s="65"/>
      <c r="O143" s="65"/>
      <c r="P143" s="38"/>
      <c r="Q143" s="38"/>
      <c r="R143" s="38"/>
      <c r="S143" s="33"/>
      <c r="T143" s="33"/>
      <c r="U143" s="50" t="e">
        <f t="shared" si="3"/>
        <v>#DIV/0!</v>
      </c>
    </row>
    <row r="144" spans="2:21" ht="15.75" hidden="1" x14ac:dyDescent="0.25">
      <c r="B144" s="75"/>
      <c r="C144" s="78"/>
      <c r="D144" s="12" t="s">
        <v>201</v>
      </c>
      <c r="E144" s="63"/>
      <c r="F144" s="64"/>
      <c r="G144" s="64"/>
      <c r="H144" s="64"/>
      <c r="I144" s="64"/>
      <c r="J144" s="64"/>
      <c r="K144" s="64"/>
      <c r="L144" s="64"/>
      <c r="M144" s="64"/>
      <c r="N144" s="65"/>
      <c r="O144" s="65"/>
      <c r="P144" s="38"/>
      <c r="Q144" s="38"/>
      <c r="R144" s="38"/>
      <c r="S144" s="33"/>
      <c r="T144" s="33"/>
      <c r="U144" s="50" t="e">
        <f t="shared" si="3"/>
        <v>#DIV/0!</v>
      </c>
    </row>
    <row r="145" spans="2:21" ht="15.75" hidden="1" x14ac:dyDescent="0.25">
      <c r="B145" s="75"/>
      <c r="C145" s="78"/>
      <c r="D145" s="12" t="s">
        <v>202</v>
      </c>
      <c r="E145" s="63"/>
      <c r="F145" s="64"/>
      <c r="G145" s="64"/>
      <c r="H145" s="64"/>
      <c r="I145" s="64"/>
      <c r="J145" s="64"/>
      <c r="K145" s="64"/>
      <c r="L145" s="64"/>
      <c r="M145" s="64"/>
      <c r="N145" s="65"/>
      <c r="O145" s="65"/>
      <c r="P145" s="38"/>
      <c r="Q145" s="38"/>
      <c r="R145" s="38"/>
      <c r="S145" s="33"/>
      <c r="T145" s="33"/>
      <c r="U145" s="50" t="e">
        <f t="shared" si="3"/>
        <v>#DIV/0!</v>
      </c>
    </row>
    <row r="146" spans="2:21" ht="15.75" hidden="1" x14ac:dyDescent="0.25">
      <c r="B146" s="76"/>
      <c r="C146" s="79"/>
      <c r="D146" s="41" t="s">
        <v>203</v>
      </c>
      <c r="E146" s="66"/>
      <c r="F146" s="67"/>
      <c r="G146" s="67"/>
      <c r="H146" s="67"/>
      <c r="I146" s="67"/>
      <c r="J146" s="67"/>
      <c r="K146" s="67"/>
      <c r="L146" s="67"/>
      <c r="M146" s="67"/>
      <c r="N146" s="68"/>
      <c r="O146" s="68"/>
      <c r="P146" s="40"/>
      <c r="Q146" s="40"/>
      <c r="R146" s="40"/>
      <c r="S146" s="39"/>
      <c r="T146" s="39"/>
      <c r="U146" s="50" t="e">
        <f t="shared" si="3"/>
        <v>#DIV/0!</v>
      </c>
    </row>
    <row r="147" spans="2:21" ht="15.75" thickBot="1" x14ac:dyDescent="0.3">
      <c r="B147" s="42" t="s">
        <v>234</v>
      </c>
      <c r="C147" s="43"/>
      <c r="D147" s="44"/>
      <c r="E147" s="45">
        <f>SUM(E4:E146)</f>
        <v>205193498000</v>
      </c>
      <c r="F147" s="46">
        <f t="shared" ref="F147:T147" si="4">SUM(F4:F146)</f>
        <v>554010903630</v>
      </c>
      <c r="G147" s="46">
        <f t="shared" si="4"/>
        <v>267228433700</v>
      </c>
      <c r="H147" s="46">
        <f t="shared" si="4"/>
        <v>771371392650</v>
      </c>
      <c r="I147" s="46">
        <f t="shared" si="4"/>
        <v>289002273900</v>
      </c>
      <c r="J147" s="46">
        <f t="shared" si="4"/>
        <v>781203676900</v>
      </c>
      <c r="K147" s="46">
        <f t="shared" si="4"/>
        <v>493627500900</v>
      </c>
      <c r="L147" s="46">
        <f t="shared" si="4"/>
        <v>1205583093720</v>
      </c>
      <c r="M147" s="46">
        <f t="shared" si="4"/>
        <v>569371360100</v>
      </c>
      <c r="N147" s="47">
        <f t="shared" si="4"/>
        <v>1389492462000</v>
      </c>
      <c r="O147" s="47">
        <f t="shared" si="4"/>
        <v>697820884700</v>
      </c>
      <c r="P147" s="47">
        <f t="shared" si="4"/>
        <v>1913891943358</v>
      </c>
      <c r="Q147" s="47">
        <f t="shared" si="4"/>
        <v>880672514100</v>
      </c>
      <c r="R147" s="47">
        <f t="shared" si="4"/>
        <v>2054657597712</v>
      </c>
      <c r="S147" s="47">
        <f t="shared" si="4"/>
        <v>1221439738700</v>
      </c>
      <c r="T147" s="47">
        <f t="shared" si="4"/>
        <v>3013662829285</v>
      </c>
      <c r="U147" s="51">
        <f>((E147+G147+I147+K147+M147+O147+Q147+S147)/(F147+H147+J147+L147+N147+P147+R147+T147))</f>
        <v>0.39578963655152621</v>
      </c>
    </row>
    <row r="148" spans="2:21" ht="15.75" thickBot="1" x14ac:dyDescent="0.3">
      <c r="B148" s="42" t="s">
        <v>235</v>
      </c>
      <c r="C148" s="43"/>
      <c r="D148" s="44"/>
      <c r="E148" s="73">
        <f>+E147/F147</f>
        <v>0.3703780858021522</v>
      </c>
      <c r="F148" s="74"/>
      <c r="G148" s="73">
        <f t="shared" ref="G148" si="5">+G147/H147</f>
        <v>0.34643290669874699</v>
      </c>
      <c r="H148" s="74"/>
      <c r="I148" s="73">
        <f t="shared" ref="I148" si="6">+I147/J147</f>
        <v>0.3699448459418791</v>
      </c>
      <c r="J148" s="74"/>
      <c r="K148" s="73">
        <f t="shared" ref="K148" si="7">+K147/L147</f>
        <v>0.40945124684590706</v>
      </c>
      <c r="L148" s="74"/>
      <c r="M148" s="73">
        <f t="shared" ref="M148" si="8">+M147/N147</f>
        <v>0.40976930474344669</v>
      </c>
      <c r="N148" s="74"/>
      <c r="O148" s="73">
        <f t="shared" ref="O148" si="9">+O147/P147</f>
        <v>0.36460829835337794</v>
      </c>
      <c r="P148" s="74"/>
      <c r="Q148" s="73">
        <f t="shared" ref="Q148" si="10">+Q147/R147</f>
        <v>0.42862251845791161</v>
      </c>
      <c r="R148" s="74"/>
      <c r="S148" s="73">
        <f t="shared" ref="S148" si="11">+S147/T147</f>
        <v>0.40530072801468303</v>
      </c>
      <c r="T148" s="74"/>
      <c r="U148" s="52"/>
    </row>
    <row r="150" spans="2:21" x14ac:dyDescent="0.25">
      <c r="D150" s="1" t="s">
        <v>236</v>
      </c>
    </row>
  </sheetData>
  <mergeCells count="99">
    <mergeCell ref="B29:B35"/>
    <mergeCell ref="B36:B44"/>
    <mergeCell ref="B45:B47"/>
    <mergeCell ref="B64:B65"/>
    <mergeCell ref="B67:B73"/>
    <mergeCell ref="B48:B49"/>
    <mergeCell ref="B51:B54"/>
    <mergeCell ref="B55:B57"/>
    <mergeCell ref="B87:B91"/>
    <mergeCell ref="B93:B97"/>
    <mergeCell ref="B98:B101"/>
    <mergeCell ref="B102:B103"/>
    <mergeCell ref="B58:B63"/>
    <mergeCell ref="B85:B86"/>
    <mergeCell ref="B74:B79"/>
    <mergeCell ref="B80:B81"/>
    <mergeCell ref="B82:B84"/>
    <mergeCell ref="B104:B105"/>
    <mergeCell ref="B20:B21"/>
    <mergeCell ref="B22:B24"/>
    <mergeCell ref="C67:C73"/>
    <mergeCell ref="C4:C5"/>
    <mergeCell ref="C6:C9"/>
    <mergeCell ref="C10:C13"/>
    <mergeCell ref="C14:C16"/>
    <mergeCell ref="C17:C19"/>
    <mergeCell ref="C20:C21"/>
    <mergeCell ref="C48:C49"/>
    <mergeCell ref="C51:C54"/>
    <mergeCell ref="C55:C57"/>
    <mergeCell ref="C58:C63"/>
    <mergeCell ref="C64:C65"/>
    <mergeCell ref="B4:B5"/>
    <mergeCell ref="C98:C101"/>
    <mergeCell ref="C102:C103"/>
    <mergeCell ref="C104:C105"/>
    <mergeCell ref="D2:D3"/>
    <mergeCell ref="C2:C3"/>
    <mergeCell ref="C80:C81"/>
    <mergeCell ref="C82:C84"/>
    <mergeCell ref="C85:C86"/>
    <mergeCell ref="C87:C91"/>
    <mergeCell ref="C93:C97"/>
    <mergeCell ref="C74:C79"/>
    <mergeCell ref="C22:C24"/>
    <mergeCell ref="C25:C28"/>
    <mergeCell ref="C29:C35"/>
    <mergeCell ref="C36:C44"/>
    <mergeCell ref="C45:C47"/>
    <mergeCell ref="B2:B3"/>
    <mergeCell ref="U2:U3"/>
    <mergeCell ref="E2:F2"/>
    <mergeCell ref="G2:H2"/>
    <mergeCell ref="I2:J2"/>
    <mergeCell ref="K2:L2"/>
    <mergeCell ref="M2:N2"/>
    <mergeCell ref="O2:P2"/>
    <mergeCell ref="Q2:R2"/>
    <mergeCell ref="S2:T2"/>
    <mergeCell ref="B6:B9"/>
    <mergeCell ref="B10:B13"/>
    <mergeCell ref="B14:B16"/>
    <mergeCell ref="B17:B19"/>
    <mergeCell ref="B25:B28"/>
    <mergeCell ref="B124:B129"/>
    <mergeCell ref="B130:B136"/>
    <mergeCell ref="B137:B138"/>
    <mergeCell ref="B106:B108"/>
    <mergeCell ref="B109:B110"/>
    <mergeCell ref="B111:B112"/>
    <mergeCell ref="B113:B115"/>
    <mergeCell ref="B116:B117"/>
    <mergeCell ref="B139:B141"/>
    <mergeCell ref="B142:B146"/>
    <mergeCell ref="C106:C108"/>
    <mergeCell ref="C109:C110"/>
    <mergeCell ref="C111:C112"/>
    <mergeCell ref="C113:C115"/>
    <mergeCell ref="C116:C117"/>
    <mergeCell ref="C119:C120"/>
    <mergeCell ref="C122:C123"/>
    <mergeCell ref="C124:C129"/>
    <mergeCell ref="C130:C136"/>
    <mergeCell ref="C137:C138"/>
    <mergeCell ref="C139:C141"/>
    <mergeCell ref="C142:C146"/>
    <mergeCell ref="B119:B120"/>
    <mergeCell ref="B122:B123"/>
    <mergeCell ref="E148:F148"/>
    <mergeCell ref="G148:H148"/>
    <mergeCell ref="I148:J148"/>
    <mergeCell ref="K148:L148"/>
    <mergeCell ref="M148:N148"/>
    <mergeCell ref="V2:V3"/>
    <mergeCell ref="V17:V24"/>
    <mergeCell ref="V36:V47"/>
    <mergeCell ref="O148:P148"/>
    <mergeCell ref="Q148:R148"/>
    <mergeCell ref="S148:T148"/>
  </mergeCells>
  <pageMargins left="0.7" right="0.7" top="0.75" bottom="0.75" header="0.3" footer="0.3"/>
  <pageSetup paperSize="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participacion Carga Vs Total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Beyer Andres Gomez Vargas</dc:creator>
  <cp:lastModifiedBy>Maria Alejandra Onzaga Torres</cp:lastModifiedBy>
  <cp:lastPrinted>2016-08-01T20:57:48Z</cp:lastPrinted>
  <dcterms:created xsi:type="dcterms:W3CDTF">2016-07-29T14:59:02Z</dcterms:created>
  <dcterms:modified xsi:type="dcterms:W3CDTF">2016-08-08T18:44:42Z</dcterms:modified>
</cp:coreProperties>
</file>