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70.20\ana olivella\Desktop\HCR 2016\HR TP 2016\"/>
    </mc:Choice>
  </mc:AlternateContent>
  <bookViews>
    <workbookView xWindow="0" yWindow="0" windowWidth="28800" windowHeight="12375"/>
  </bookViews>
  <sheets>
    <sheet name="ANTEPPROY VIG-2017" sheetId="8" r:id="rId1"/>
  </sheets>
  <definedNames>
    <definedName name="_xlnm._FilterDatabase" localSheetId="0" hidden="1">'ANTEPPROY VIG-2017'!$B$1:$B$183</definedName>
    <definedName name="_xlnm.Print_Titles" localSheetId="0">'ANTEPPROY VIG-2017'!$1:$3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4" i="8" l="1"/>
  <c r="B149" i="8"/>
  <c r="B148" i="8" s="1"/>
  <c r="B146" i="8"/>
  <c r="B145" i="8" s="1"/>
  <c r="B143" i="8"/>
  <c r="B142" i="8" s="1"/>
  <c r="B139" i="8"/>
  <c r="B138" i="8" s="1"/>
  <c r="B131" i="8"/>
  <c r="B129" i="8"/>
  <c r="B122" i="8"/>
  <c r="B116" i="8"/>
  <c r="B113" i="8"/>
  <c r="B111" i="8"/>
  <c r="B106" i="8"/>
  <c r="B101" i="8"/>
  <c r="B95" i="8"/>
  <c r="B89" i="8"/>
  <c r="B79" i="8"/>
  <c r="B74" i="8"/>
  <c r="B70" i="8"/>
  <c r="B57" i="8"/>
  <c r="B54" i="8"/>
  <c r="B50" i="8"/>
  <c r="B38" i="8"/>
  <c r="B34" i="8"/>
  <c r="B29" i="8"/>
  <c r="B25" i="8"/>
  <c r="B13" i="8"/>
  <c r="B10" i="8"/>
  <c r="B6" i="8"/>
  <c r="B5" i="8" l="1"/>
  <c r="B33" i="8"/>
  <c r="B56" i="8"/>
  <c r="B137" i="8"/>
  <c r="B49" i="8"/>
  <c r="B48" i="8" s="1"/>
  <c r="B3" i="8" l="1"/>
  <c r="B2" i="8" s="1"/>
  <c r="B183" i="8" s="1"/>
</calcChain>
</file>

<file path=xl/sharedStrings.xml><?xml version="1.0" encoding="utf-8"?>
<sst xmlns="http://schemas.openxmlformats.org/spreadsheetml/2006/main" count="168" uniqueCount="166">
  <si>
    <t>CONCEPTO</t>
  </si>
  <si>
    <t>A. FUNCIONAMIENTO</t>
  </si>
  <si>
    <t>GASTOS DE PERSONAL</t>
  </si>
  <si>
    <t>SERVICIOS PERSONALES ASOCIADOS A NOMINA</t>
  </si>
  <si>
    <t>SUELDOS PERSONAL DE NOMINA</t>
  </si>
  <si>
    <t xml:space="preserve">SUELDOS  </t>
  </si>
  <si>
    <t>SUELDOS DE VACACIONES</t>
  </si>
  <si>
    <t>INCAPACIDADES Y LICENCIAS DE MATERNIDAD</t>
  </si>
  <si>
    <t>PRIMA TECNICA</t>
  </si>
  <si>
    <t>PRIMA TECNICA SALARIAL</t>
  </si>
  <si>
    <t>PRIMA TECNICA NO SALARIAL</t>
  </si>
  <si>
    <t>OTROS</t>
  </si>
  <si>
    <t>BONIFICACION POR SERVICIOS PRESTADOS</t>
  </si>
  <si>
    <t>BONIFICACION ESPECIAL DE RECREACION</t>
  </si>
  <si>
    <t>SUBSIDIO DE ALIMENTACION</t>
  </si>
  <si>
    <t>AUXILIO DE TRANSPORTE</t>
  </si>
  <si>
    <t>PRIMA DE SERVICIOS</t>
  </si>
  <si>
    <t>PRIMA DE VACACIONES</t>
  </si>
  <si>
    <t>PRIMA DE NAVIDAD</t>
  </si>
  <si>
    <t>PRIMA DE CLIMA</t>
  </si>
  <si>
    <t>PRIMA DE COORDINACION</t>
  </si>
  <si>
    <t>BONIFICACION DE DIRECCION</t>
  </si>
  <si>
    <t>OTROS GASTOS PERSONALES - DISTRIBUCION PREVIO CONCEPTO DGPPN</t>
  </si>
  <si>
    <t>HORAS EXTRAS, DIAS FESTIVOS E INDEMNIZACION POR VACACIONES</t>
  </si>
  <si>
    <t xml:space="preserve">HORAS EXTRAS </t>
  </si>
  <si>
    <t>INDEMNIZACION POR VACACIONES</t>
  </si>
  <si>
    <t>SERVICIOS PERSONALES INDIRECTOS</t>
  </si>
  <si>
    <t>HONORARIOS</t>
  </si>
  <si>
    <t>REMUNERACION SERVICIOS TECNICOS</t>
  </si>
  <si>
    <t>CONTRIBUCIONES INHERENTES A LA NOMINA SECTOR PRIVADO Y PUBLICO</t>
  </si>
  <si>
    <t>ADMINISTRADAS POR EL SECTOR PRIVADO</t>
  </si>
  <si>
    <t>CAJAS DE COMPENSACION PRIVADAS</t>
  </si>
  <si>
    <t>FONDOS ADMINISTRADORES DE PENSIONES PRIVADAS</t>
  </si>
  <si>
    <t>EMPRESAS PRIVADAS PROMOTORAS DE SALUD</t>
  </si>
  <si>
    <t>ADMINISTRADAS POR EL SECTOR PUBLICO</t>
  </si>
  <si>
    <t>FONDO NACIONAL DE AHORRO</t>
  </si>
  <si>
    <t>FONDOS ADMINISTRADORES DE PENSIONES PUBLICOS</t>
  </si>
  <si>
    <t>EMPRESAS PUBLICAS PROMOTORAS DE SALUD</t>
  </si>
  <si>
    <t>ADMINISTRADORAS PUBLICAS DE APORTES PARA ACCIDENTES DE TRABAJO Y ENFERMEDADES PROFESIONALES</t>
  </si>
  <si>
    <t>APORTES AL ICBF</t>
  </si>
  <si>
    <t>APORTES AL SENA</t>
  </si>
  <si>
    <t>GASTOS GENERALES</t>
  </si>
  <si>
    <t>IMPUESTOS Y MULTAS</t>
  </si>
  <si>
    <t>IMPUESTOS Y CONTRIBUCIONES</t>
  </si>
  <si>
    <t>IMPUESTO DE VEHICULO</t>
  </si>
  <si>
    <t>NOTARIADO</t>
  </si>
  <si>
    <t>OTROS IMPUESTOS</t>
  </si>
  <si>
    <t>MULTAS Y SANCIONES</t>
  </si>
  <si>
    <t>SANCIONES</t>
  </si>
  <si>
    <t>ADQUISICION DE BIENES Y SERVICIOS</t>
  </si>
  <si>
    <t>COMPRA DE EQUIPO</t>
  </si>
  <si>
    <t>HERRAMIENTAS</t>
  </si>
  <si>
    <t>AUDIOVISUALES Y ACCESORIOS</t>
  </si>
  <si>
    <t>EQUIPO DE SISTEMAS</t>
  </si>
  <si>
    <t>SOFTWARE</t>
  </si>
  <si>
    <t>EQUIPO DE CAFETERIA</t>
  </si>
  <si>
    <t>EQUIPO DE LABORATORIO</t>
  </si>
  <si>
    <t>EQUIPO MEDICO</t>
  </si>
  <si>
    <t>EQUIPO ODONTOLOGICO</t>
  </si>
  <si>
    <t>VEHICULOS</t>
  </si>
  <si>
    <t>EQUIPO ANTIMOTIN</t>
  </si>
  <si>
    <t>OTRAS COMPRAS DE EQUIPOS</t>
  </si>
  <si>
    <t>EQUIPO DE COMUNICACIONES</t>
  </si>
  <si>
    <t>ENSERES Y EQUIPOS DE OFICINA</t>
  </si>
  <si>
    <t>EQUIPOS Y MÁQUINAS PARA OFICINA</t>
  </si>
  <si>
    <t>MOBILIARIO Y ENSERES</t>
  </si>
  <si>
    <t>OTROS ENSERES Y EQUIPO DE OFICINA</t>
  </si>
  <si>
    <t>COMPRA DE EQUIPO MILITAR Y DE INTELIGENCIA</t>
  </si>
  <si>
    <t>ARMAMENTO</t>
  </si>
  <si>
    <t>EQUIPO DE ALOJAMIENTO Y CAMPAÑA</t>
  </si>
  <si>
    <t>EQUIPO MILITAR Y DE SEGURIDAD</t>
  </si>
  <si>
    <t>EQUIPO DE POLICIA JUDICIAL</t>
  </si>
  <si>
    <t>MATERIALES Y SUMINISTROS</t>
  </si>
  <si>
    <t>COMBUSTIBLES Y LUBRICANTES</t>
  </si>
  <si>
    <t>DOTACION</t>
  </si>
  <si>
    <t>ELEMENTOS DE ALOJAMIENTO Y CAMPAÑA</t>
  </si>
  <si>
    <t>LLANTAS Y ACCESORIOS</t>
  </si>
  <si>
    <t>MUNICION</t>
  </si>
  <si>
    <t>PAPELERIA, UTILES DE ESCRITORIO Y OFICINA</t>
  </si>
  <si>
    <t>PRODUCTOS DE CAFETERIA Y RESTAURANTE</t>
  </si>
  <si>
    <t>UTENSILIOS DE CAFETERIA</t>
  </si>
  <si>
    <t>OTROS MATERIALES Y SUMINISTROS</t>
  </si>
  <si>
    <t>MANTENIMIENTO</t>
  </si>
  <si>
    <t>MANTENIMIENTO DE BIENES INMUEBLES</t>
  </si>
  <si>
    <t>MANTENIMIENTO DE BIENES MUEBLES, EQUIPOS Y ENSERES</t>
  </si>
  <si>
    <t>MANTENIMIENTO DE EQUIPO DE COMUNICACIONES Y COMPUTACION</t>
  </si>
  <si>
    <t>MANTENIMIENTO DE EQUIPO DE NAVEGACION Y TRANSPORTE</t>
  </si>
  <si>
    <t>MANTENIMIENTO DE SOFTWARE</t>
  </si>
  <si>
    <t>COMUNICACIONES Y TRANSPORTES</t>
  </si>
  <si>
    <t>ALQUILER DE LINEAS</t>
  </si>
  <si>
    <t>CORREO</t>
  </si>
  <si>
    <t xml:space="preserve">SERVICIO DE TRANSMISION DE INFORMACION </t>
  </si>
  <si>
    <t>TRANSPORTE</t>
  </si>
  <si>
    <t>OTRAS COMUNICACIONES Y TRANSPORTE</t>
  </si>
  <si>
    <t>IMPRESOS Y PUBLICACIONES</t>
  </si>
  <si>
    <t>ADQUISION DE LIBROS Y REVISTAS</t>
  </si>
  <si>
    <t>EDICION DE LIBROS, REVISTAS, ESCRITOS Y TRABAJOS TIPOGRAFICOS</t>
  </si>
  <si>
    <t>SUSCRIPCIONES</t>
  </si>
  <si>
    <t>OTROS GASTOS POR IMPRESOS Y PUBLICACIONES</t>
  </si>
  <si>
    <t>SERVICIOS PUBLICOS</t>
  </si>
  <si>
    <t>ACUEDUCTO, ALCANTARILLADO Y ASEO</t>
  </si>
  <si>
    <t>ENERGIA</t>
  </si>
  <si>
    <t>TELEFONIA MOVIL CELULAR</t>
  </si>
  <si>
    <t>TELEFONO, FAX Y OTROS</t>
  </si>
  <si>
    <t>SEGUROS</t>
  </si>
  <si>
    <t>SEGUROS GENERALES</t>
  </si>
  <si>
    <t>ARRENDAMIENTOS</t>
  </si>
  <si>
    <t>ARRENDAMIENTOS BIENES MUEBLES</t>
  </si>
  <si>
    <t>ARRENDAMIENTOS BIENES INMUEBLES</t>
  </si>
  <si>
    <t>VIATICOS Y GASTOS DE VIAJE</t>
  </si>
  <si>
    <t>VIATICOS Y GASTOS DE VIAJE AL EXTERIOR</t>
  </si>
  <si>
    <t>VIATICOS Y GASTOS DE VIAJE AL INTERIOR</t>
  </si>
  <si>
    <t>GASTOS JUDICIALES</t>
  </si>
  <si>
    <t>CAPACITACION, BIENESTAR SOCIAL Y ESTIMULOS</t>
  </si>
  <si>
    <t>ELEMENTOS PARA BIENESTAR SOCIAL</t>
  </si>
  <si>
    <t>ELEMENTOS PARA CAPACITACION</t>
  </si>
  <si>
    <t>ELEMENTOS PARA ESTIMULOS</t>
  </si>
  <si>
    <t>SERVICIOS DE BIENESTAR SOCIAL</t>
  </si>
  <si>
    <t>SERVICIOS DE CAPACITACION</t>
  </si>
  <si>
    <t>SERVICIOS PARA ESTIMULOS</t>
  </si>
  <si>
    <t>GASTOS FINANCIEROS</t>
  </si>
  <si>
    <t>COMISIONES BANCARIAS</t>
  </si>
  <si>
    <t>OTROS GASTOS DE ADQUISICION DE SERVICIOS</t>
  </si>
  <si>
    <t>SERVICIOS PARA RECLUTAMIENTO</t>
  </si>
  <si>
    <t>ESTUDIOS E INVESTIGACIONES</t>
  </si>
  <si>
    <t>RENOVACION DE SALVOCONDUCTOS PARA ARMAS</t>
  </si>
  <si>
    <t>TRANSFERENCIAS CORRIENTES</t>
  </si>
  <si>
    <t>TRANSFERENCIAS POR CONVENIOS</t>
  </si>
  <si>
    <t>PROGRAMAS NACIONALES QUE SE DESARROLLAN EN EL SECTOR PRIVADO</t>
  </si>
  <si>
    <t>ALIMENTACION PARA INTERNOS</t>
  </si>
  <si>
    <t>TRANSFERENCIAS AL SECTOR PUBLICO</t>
  </si>
  <si>
    <t>ORDEN NACIONAL</t>
  </si>
  <si>
    <t>CUOTA DE AUDITAJE CONTRANAL</t>
  </si>
  <si>
    <t>TRANSFERENCIAS DE PREVISION Y SEGURIDAD SOCIAL</t>
  </si>
  <si>
    <t>OTRAS TRANSFERENCIAS DE PREVISION Y SEGURIDAD SOCIAL</t>
  </si>
  <si>
    <t>IMPLEMENTACION DEL SISTEMA INTEGRAL DE SALUD EN EL SISTEMA PENITENCIARIO</t>
  </si>
  <si>
    <t xml:space="preserve">OTRAS TRANSFERENCIAS </t>
  </si>
  <si>
    <t>SENTENCIAS Y CONCILIACIONES</t>
  </si>
  <si>
    <t>C. INVERSION</t>
  </si>
  <si>
    <t>ADECUACIÓN DE AREAS DE POLICÍA JUDICIAL 13 ESTABLECIMEINTOS DE RECLUSION</t>
  </si>
  <si>
    <t>ADQUISICION E IMPLEMENTACION DE EQUIPOS PARA LA DETECCION DEL INGRESO DE ELEMENTOS PROHIBIDOS A LOS PRINCIPALES ESTABLECIMIENTOS DE RECLUSION DEL ORDEN NACIONAL</t>
  </si>
  <si>
    <t>ADQUISICION DE TECNOLOGIA PARA AUDIENCIAS VIRTUALES EN CASOS DE VIOLACIONES A LOS DERECHOS HUMANOS E INFRACCIONES AL DERECHO INTERNACIONAL HUMANITARIO EN 24 ESTABLECIMIENTOS DE RECLUSION DEL ORDEN NACIONAL</t>
  </si>
  <si>
    <t>DOTACION ADQUISICION E IMPLEMENTACION DE EQUIPOS DE SEGURIDAD Y VIGILANCIA PARA LOS PRINCIPALES ESTABLECIMIENTOS DE RECLUSION DEL ORDEN NACIONAL</t>
  </si>
  <si>
    <t>INSTALACION Y PUESTA EN FUNCIONAMIENTO DE UN SISTEMA BLOQUEADOR DE SEÑALES DE TELEFONIA MOVIL EN 10 ESTABLECIMIENTOS PENITENCIARIOS Y CARCELARIOS A NIVEL NACIONAL</t>
  </si>
  <si>
    <t>SISTEMA DE DISUASIÓN Y CONTROL NO INVASIVO AL INTERIOR DE LOS ESTABLECIMIENTOS DE RECLUSION</t>
  </si>
  <si>
    <t>SISTEMA INTEGRADO DE COMUNICACIONES INSTITUCIONALES</t>
  </si>
  <si>
    <t>SISTEMA DE CONSULTA, MONITOREO Y POSICIONAMIENTO GLOBAL PARA VEHICULOS</t>
  </si>
  <si>
    <t>IMPLEMENTACIÓN SISTEMA DE VIGILANCIA ELECTRÓNICA PARA INTERNOS CON DOMICILIARIA, BENEFICIOS ADMINISTRATIVOS O CON MEDIDA DE ASEGURAMIENTO NO PRIVATIVA DE LA LIBERTAD (SVE)</t>
  </si>
  <si>
    <t>IMPLEMENTACIÓN DEL SISTEMA DE GESTION DE SEGURIDAD DELAINFORMACION EN LA CIUDAD DE BOGOTA</t>
  </si>
  <si>
    <t xml:space="preserve">IMPLEMENTACIÓN DEL SISTEMA DE GESTION DE CALIDAD EN LA SPC </t>
  </si>
  <si>
    <t>TOTAL PRESUPUESTO</t>
  </si>
  <si>
    <t>MANTENIMIENTO, MEJORAMIENTO DE LA INFRAESTRUCTURA FISICA, BIENES MUEBLES Y DOTACIÓN ESTRUCTURAL DE LA ESCUELA NACIONAL DEL INPEC</t>
  </si>
  <si>
    <t>GASTOS IMPREVISTOS</t>
  </si>
  <si>
    <t>GASTOS IMPREVISTOS BIENES</t>
  </si>
  <si>
    <t xml:space="preserve">SUPERVISION </t>
  </si>
  <si>
    <t>DESTINATARIOS DE OTRAS TRANSFERENCIAS CORRIENTES</t>
  </si>
  <si>
    <t xml:space="preserve">ESTUDIOS E INVESTIGACIONES SOBRE EL SISTEMA PENITENCIARIO Y CARCELARIO </t>
  </si>
  <si>
    <t>IMPLEMENTACIÓN DEL SISTEMA DE GESTION DOCUMENTAL DE LA ENTIDAD</t>
  </si>
  <si>
    <t xml:space="preserve">CONSTRUCCIÓN Y AMPLIACIÓN DE INFRAESTRUCTURA PARA GENERACION DE CUPOS EN LOS ESTABLECIMIENTOS DE RECLUSIÓN DEL ORDEN NACIONAL </t>
  </si>
  <si>
    <t>MANTENIMIENTO, MEJORAMIENTO Y CONSERVACION DE LA INFRAESTRUCTURA FISICA DEL SISTEMA PENITENCIARIO Y CARCELARIO</t>
  </si>
  <si>
    <t>OTRAS TRASNFERENCIAS - PREVIO CONCEPTO DGPPN</t>
  </si>
  <si>
    <t>IMPLEMENTACION DE SALAS PARA LA REALIZACION DE AUDIENCIAS VIRTUALES EN LOS ESTABLECIMIENTOS DE RECLUSION DEL ORDEN NACIONAL</t>
  </si>
  <si>
    <t>FORTALECIMIENTO DE LA SEGURIDAD EN LOS ESTABLECIMIENTOS DE RECLUSION DEL ORDEN NACIONAL</t>
  </si>
  <si>
    <t>ANTEPROYECTO 2017</t>
  </si>
  <si>
    <t>FORTALECIMIENTO DE LA INFRAESTRUCTURA TECNOLOGICA DE LOS ESTABLECIMIENTOS DE RECLUSION</t>
  </si>
  <si>
    <t>TOPES PRESUPUESTALES MINHACIENDA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</si>
</sst>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37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31">
    <xf numFmtId="37" fontId="0" fillId="0" borderId="0" xfId="0"/>
    <xf numFmtId="0" fontId="5" fillId="0" borderId="1" xfId="2" applyFont="1" applyFill="1" applyBorder="1" applyAlignment="1">
      <alignment horizontal="left" vertical="center" wrapText="1"/>
    </xf>
    <xf numFmtId="37" fontId="5" fillId="0" borderId="1" xfId="0" applyFont="1" applyBorder="1" applyAlignment="1">
      <alignment vertical="center"/>
    </xf>
    <xf numFmtId="37" fontId="3" fillId="0" borderId="1" xfId="0" applyFont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Fill="1" applyBorder="1" applyAlignment="1">
      <alignment vertical="center"/>
    </xf>
    <xf numFmtId="3" fontId="5" fillId="0" borderId="0" xfId="3" applyNumberFormat="1" applyFont="1" applyFill="1" applyBorder="1" applyAlignment="1" applyProtection="1">
      <alignment horizontal="left" vertical="center"/>
      <protection locked="0"/>
    </xf>
    <xf numFmtId="37" fontId="3" fillId="0" borderId="0" xfId="0" applyFont="1" applyFill="1" applyBorder="1" applyAlignment="1">
      <alignment vertical="center"/>
    </xf>
    <xf numFmtId="37" fontId="5" fillId="0" borderId="0" xfId="0" applyFont="1" applyFill="1" applyBorder="1" applyAlignment="1">
      <alignment vertical="center"/>
    </xf>
    <xf numFmtId="9" fontId="5" fillId="0" borderId="0" xfId="1" applyFont="1" applyFill="1" applyBorder="1" applyAlignment="1" applyProtection="1">
      <alignment vertical="center" wrapText="1"/>
    </xf>
    <xf numFmtId="37" fontId="4" fillId="0" borderId="1" xfId="0" applyFont="1" applyBorder="1" applyAlignment="1">
      <alignment horizontal="center" vertical="center"/>
    </xf>
    <xf numFmtId="37" fontId="0" fillId="0" borderId="1" xfId="0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37" fontId="4" fillId="0" borderId="0" xfId="0" applyFont="1" applyAlignment="1">
      <alignment vertical="center"/>
    </xf>
    <xf numFmtId="37" fontId="2" fillId="0" borderId="1" xfId="0" applyFont="1" applyFill="1" applyBorder="1" applyAlignment="1">
      <alignment vertical="center" wrapText="1"/>
    </xf>
    <xf numFmtId="37" fontId="5" fillId="0" borderId="0" xfId="0" applyFont="1" applyAlignment="1">
      <alignment vertical="center"/>
    </xf>
    <xf numFmtId="37" fontId="2" fillId="0" borderId="0" xfId="0" applyFont="1" applyAlignment="1">
      <alignment vertical="center"/>
    </xf>
    <xf numFmtId="37" fontId="0" fillId="2" borderId="1" xfId="0" applyFill="1" applyBorder="1" applyAlignment="1">
      <alignment vertical="center"/>
    </xf>
    <xf numFmtId="37" fontId="3" fillId="0" borderId="0" xfId="0" applyFont="1" applyAlignment="1">
      <alignment vertical="center"/>
    </xf>
    <xf numFmtId="0" fontId="2" fillId="0" borderId="1" xfId="2" applyFill="1" applyBorder="1" applyAlignment="1">
      <alignment vertical="center"/>
    </xf>
    <xf numFmtId="0" fontId="2" fillId="0" borderId="1" xfId="2" applyFont="1" applyBorder="1" applyAlignment="1" applyProtection="1">
      <alignment vertical="center" wrapText="1"/>
    </xf>
    <xf numFmtId="0" fontId="5" fillId="0" borderId="1" xfId="2" applyFont="1" applyFill="1" applyBorder="1" applyAlignment="1">
      <alignment vertical="center"/>
    </xf>
    <xf numFmtId="0" fontId="2" fillId="0" borderId="1" xfId="2" applyFont="1" applyFill="1" applyBorder="1" applyAlignment="1" applyProtection="1">
      <alignment wrapText="1"/>
    </xf>
    <xf numFmtId="0" fontId="4" fillId="0" borderId="1" xfId="2" applyFont="1" applyFill="1" applyBorder="1" applyAlignment="1" applyProtection="1">
      <alignment wrapText="1"/>
    </xf>
    <xf numFmtId="0" fontId="2" fillId="0" borderId="1" xfId="2" applyFont="1" applyBorder="1" applyAlignment="1" applyProtection="1">
      <alignment wrapText="1"/>
    </xf>
    <xf numFmtId="0" fontId="2" fillId="0" borderId="2" xfId="2" applyFont="1" applyFill="1" applyBorder="1" applyAlignment="1">
      <alignment horizontal="left" vertical="center" wrapText="1"/>
    </xf>
    <xf numFmtId="37" fontId="5" fillId="0" borderId="1" xfId="0" applyFont="1" applyFill="1" applyBorder="1" applyAlignment="1">
      <alignment horizontal="center" vertical="center"/>
    </xf>
    <xf numFmtId="37" fontId="3" fillId="2" borderId="1" xfId="0" applyFont="1" applyFill="1" applyBorder="1" applyAlignment="1">
      <alignment vertical="center"/>
    </xf>
    <xf numFmtId="37" fontId="5" fillId="0" borderId="1" xfId="0" applyFont="1" applyFill="1" applyBorder="1" applyAlignment="1">
      <alignment horizontal="center" vertical="center" wrapText="1"/>
    </xf>
  </cellXfs>
  <cellStyles count="10">
    <cellStyle name="Millares 2" xfId="5"/>
    <cellStyle name="Millares 3 4" xfId="7"/>
    <cellStyle name="Moneda 5" xfId="6"/>
    <cellStyle name="Normal" xfId="0" builtinId="0"/>
    <cellStyle name="Normal 16" xfId="4"/>
    <cellStyle name="Normal 2" xfId="2"/>
    <cellStyle name="Normal 3" xfId="8"/>
    <cellStyle name="Normal_CONPRE99 " xfId="3"/>
    <cellStyle name="Porcentaje" xfId="1" builtin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7"/>
  <sheetViews>
    <sheetView tabSelected="1" topLeftCell="A127" zoomScale="80" zoomScaleNormal="80" workbookViewId="0">
      <selection activeCell="H41" sqref="H41"/>
    </sheetView>
  </sheetViews>
  <sheetFormatPr baseColWidth="10" defaultColWidth="11.42578125" defaultRowHeight="14.25" x14ac:dyDescent="0.2"/>
  <cols>
    <col min="1" max="1" width="80.42578125" style="5" customWidth="1"/>
    <col min="2" max="3" width="26.42578125" style="20" customWidth="1"/>
    <col min="4" max="16384" width="11.42578125" style="5"/>
  </cols>
  <sheetData>
    <row r="1" spans="1:3" ht="15" customHeight="1" x14ac:dyDescent="0.2">
      <c r="A1" s="11" t="s">
        <v>0</v>
      </c>
      <c r="B1" s="28" t="s">
        <v>163</v>
      </c>
      <c r="C1" s="30" t="s">
        <v>165</v>
      </c>
    </row>
    <row r="2" spans="1:3" ht="12.75" customHeight="1" x14ac:dyDescent="0.2">
      <c r="A2" s="1" t="s">
        <v>1</v>
      </c>
      <c r="B2" s="2">
        <f>+B3+B48+B137</f>
        <v>777109600481.85913</v>
      </c>
      <c r="C2" s="2">
        <v>533795027818.94891</v>
      </c>
    </row>
    <row r="3" spans="1:3" ht="51" customHeight="1" x14ac:dyDescent="0.2">
      <c r="A3" s="13" t="s">
        <v>2</v>
      </c>
      <c r="B3" s="2">
        <f>+B5+B29+B33</f>
        <v>21020752021.288937</v>
      </c>
      <c r="C3" s="2">
        <v>21020752021.288937</v>
      </c>
    </row>
    <row r="4" spans="1:3" s="15" customFormat="1" ht="15" x14ac:dyDescent="0.2">
      <c r="A4" s="14"/>
      <c r="B4" s="2"/>
      <c r="C4" s="2"/>
    </row>
    <row r="5" spans="1:3" s="15" customFormat="1" ht="15" x14ac:dyDescent="0.2">
      <c r="A5" s="14" t="s">
        <v>3</v>
      </c>
      <c r="B5" s="2">
        <f>+B6+B10+B13+B25</f>
        <v>14490875942.987762</v>
      </c>
      <c r="C5" s="2">
        <v>14490875942.987762</v>
      </c>
    </row>
    <row r="6" spans="1:3" s="15" customFormat="1" ht="15" x14ac:dyDescent="0.2">
      <c r="A6" s="14" t="s">
        <v>4</v>
      </c>
      <c r="B6" s="2">
        <f>SUM(B7:B9)</f>
        <v>10717207395.080017</v>
      </c>
      <c r="C6" s="2">
        <v>10717207395.080017</v>
      </c>
    </row>
    <row r="7" spans="1:3" s="15" customFormat="1" ht="15" customHeight="1" x14ac:dyDescent="0.2">
      <c r="A7" s="4" t="s">
        <v>5</v>
      </c>
      <c r="B7" s="3">
        <v>9943229891.4894028</v>
      </c>
      <c r="C7" s="3">
        <v>9943229891.4894028</v>
      </c>
    </row>
    <row r="8" spans="1:3" s="15" customFormat="1" x14ac:dyDescent="0.2">
      <c r="A8" s="4" t="s">
        <v>6</v>
      </c>
      <c r="B8" s="3">
        <v>671527304.52641416</v>
      </c>
      <c r="C8" s="3">
        <v>671527304.52641416</v>
      </c>
    </row>
    <row r="9" spans="1:3" x14ac:dyDescent="0.2">
      <c r="A9" s="4" t="s">
        <v>7</v>
      </c>
      <c r="B9" s="3">
        <v>102450199.06420001</v>
      </c>
      <c r="C9" s="3">
        <v>102450199.06420001</v>
      </c>
    </row>
    <row r="10" spans="1:3" ht="15" x14ac:dyDescent="0.2">
      <c r="A10" s="14" t="s">
        <v>8</v>
      </c>
      <c r="B10" s="2">
        <f>SUM(B11:B12)</f>
        <v>727471274.3526001</v>
      </c>
      <c r="C10" s="2">
        <v>727471274.3526001</v>
      </c>
    </row>
    <row r="11" spans="1:3" x14ac:dyDescent="0.2">
      <c r="A11" s="16" t="s">
        <v>9</v>
      </c>
      <c r="B11" s="3">
        <v>727471274.3526001</v>
      </c>
      <c r="C11" s="3">
        <v>727471274.3526001</v>
      </c>
    </row>
    <row r="12" spans="1:3" s="15" customFormat="1" ht="15" x14ac:dyDescent="0.2">
      <c r="A12" s="16" t="s">
        <v>10</v>
      </c>
      <c r="B12" s="2"/>
      <c r="C12" s="2"/>
    </row>
    <row r="13" spans="1:3" s="18" customFormat="1" ht="15" x14ac:dyDescent="0.2">
      <c r="A13" s="14" t="s">
        <v>11</v>
      </c>
      <c r="B13" s="2">
        <f>SUM(B14:B23)</f>
        <v>2944197273.5551457</v>
      </c>
      <c r="C13" s="2">
        <v>2944197273.5551457</v>
      </c>
    </row>
    <row r="14" spans="1:3" s="15" customFormat="1" x14ac:dyDescent="0.2">
      <c r="A14" s="4" t="s">
        <v>12</v>
      </c>
      <c r="B14" s="3">
        <v>345569605.91012752</v>
      </c>
      <c r="C14" s="3">
        <v>345569605.91012752</v>
      </c>
    </row>
    <row r="15" spans="1:3" x14ac:dyDescent="0.2">
      <c r="A15" s="4" t="s">
        <v>13</v>
      </c>
      <c r="B15" s="3">
        <v>55802882.495913342</v>
      </c>
      <c r="C15" s="3">
        <v>55802882.495913342</v>
      </c>
    </row>
    <row r="16" spans="1:3" x14ac:dyDescent="0.2">
      <c r="A16" s="4" t="s">
        <v>14</v>
      </c>
      <c r="B16" s="3">
        <v>107482536</v>
      </c>
      <c r="C16" s="3">
        <v>107482536</v>
      </c>
    </row>
    <row r="17" spans="1:3" x14ac:dyDescent="0.2">
      <c r="A17" s="4" t="s">
        <v>15</v>
      </c>
      <c r="B17" s="3">
        <v>132400800</v>
      </c>
      <c r="C17" s="3">
        <v>132400800</v>
      </c>
    </row>
    <row r="18" spans="1:3" x14ac:dyDescent="0.2">
      <c r="A18" s="4" t="s">
        <v>16</v>
      </c>
      <c r="B18" s="3">
        <v>481939966.56596369</v>
      </c>
      <c r="C18" s="3">
        <v>481939966.56596369</v>
      </c>
    </row>
    <row r="19" spans="1:3" x14ac:dyDescent="0.2">
      <c r="A19" s="4" t="s">
        <v>17</v>
      </c>
      <c r="B19" s="3">
        <v>502020798.50621212</v>
      </c>
      <c r="C19" s="3">
        <v>502020798.50621212</v>
      </c>
    </row>
    <row r="20" spans="1:3" x14ac:dyDescent="0.2">
      <c r="A20" s="4" t="s">
        <v>18</v>
      </c>
      <c r="B20" s="3">
        <v>1045876663.5546088</v>
      </c>
      <c r="C20" s="3">
        <v>1045876663.5546088</v>
      </c>
    </row>
    <row r="21" spans="1:3" x14ac:dyDescent="0.2">
      <c r="A21" s="4" t="s">
        <v>19</v>
      </c>
      <c r="B21" s="3">
        <v>2658034.9692000002</v>
      </c>
      <c r="C21" s="3">
        <v>2658034.9692000002</v>
      </c>
    </row>
    <row r="22" spans="1:3" x14ac:dyDescent="0.2">
      <c r="A22" s="4" t="s">
        <v>20</v>
      </c>
      <c r="B22" s="3">
        <v>210099799.01352003</v>
      </c>
      <c r="C22" s="3">
        <v>210099799.01352003</v>
      </c>
    </row>
    <row r="23" spans="1:3" x14ac:dyDescent="0.2">
      <c r="A23" s="4" t="s">
        <v>21</v>
      </c>
      <c r="B23" s="3">
        <v>60346186.539600015</v>
      </c>
      <c r="C23" s="3">
        <v>60346186.539600015</v>
      </c>
    </row>
    <row r="24" spans="1:3" s="15" customFormat="1" x14ac:dyDescent="0.2">
      <c r="A24" s="14" t="s">
        <v>22</v>
      </c>
      <c r="B24" s="3">
        <v>0</v>
      </c>
      <c r="C24" s="3">
        <v>0</v>
      </c>
    </row>
    <row r="25" spans="1:3" s="15" customFormat="1" ht="15" x14ac:dyDescent="0.2">
      <c r="A25" s="14" t="s">
        <v>23</v>
      </c>
      <c r="B25" s="2">
        <f>SUM(B26:B27)</f>
        <v>102000000</v>
      </c>
      <c r="C25" s="2">
        <v>102000000</v>
      </c>
    </row>
    <row r="26" spans="1:3" x14ac:dyDescent="0.2">
      <c r="A26" s="4" t="s">
        <v>24</v>
      </c>
      <c r="B26" s="3">
        <v>42000000</v>
      </c>
      <c r="C26" s="3">
        <v>42000000</v>
      </c>
    </row>
    <row r="27" spans="1:3" x14ac:dyDescent="0.2">
      <c r="A27" s="4" t="s">
        <v>25</v>
      </c>
      <c r="B27" s="3">
        <v>60000000</v>
      </c>
      <c r="C27" s="3">
        <v>60000000</v>
      </c>
    </row>
    <row r="28" spans="1:3" ht="15" x14ac:dyDescent="0.2">
      <c r="A28" s="4"/>
      <c r="B28" s="2"/>
      <c r="C28" s="2"/>
    </row>
    <row r="29" spans="1:3" s="15" customFormat="1" ht="15" x14ac:dyDescent="0.2">
      <c r="A29" s="14" t="s">
        <v>26</v>
      </c>
      <c r="B29" s="2">
        <f>SUM(B30:B31)</f>
        <v>1813366500</v>
      </c>
      <c r="C29" s="2">
        <v>1813366500</v>
      </c>
    </row>
    <row r="30" spans="1:3" x14ac:dyDescent="0.2">
      <c r="A30" s="4" t="s">
        <v>27</v>
      </c>
      <c r="B30" s="3">
        <v>761990357.91999996</v>
      </c>
      <c r="C30" s="3">
        <v>761990357.91999996</v>
      </c>
    </row>
    <row r="31" spans="1:3" x14ac:dyDescent="0.2">
      <c r="A31" s="4" t="s">
        <v>28</v>
      </c>
      <c r="B31" s="3">
        <v>1051376142.08</v>
      </c>
      <c r="C31" s="3">
        <v>1051376142.08</v>
      </c>
    </row>
    <row r="32" spans="1:3" x14ac:dyDescent="0.2">
      <c r="A32" s="4"/>
      <c r="B32" s="3"/>
      <c r="C32" s="3"/>
    </row>
    <row r="33" spans="1:3" s="15" customFormat="1" ht="15" x14ac:dyDescent="0.2">
      <c r="A33" s="14" t="s">
        <v>29</v>
      </c>
      <c r="B33" s="2">
        <f>+B34+B38+B44+B46</f>
        <v>4716509578.3011732</v>
      </c>
      <c r="C33" s="2">
        <v>4716509578.3011732</v>
      </c>
    </row>
    <row r="34" spans="1:3" s="15" customFormat="1" ht="15" x14ac:dyDescent="0.2">
      <c r="A34" s="14" t="s">
        <v>30</v>
      </c>
      <c r="B34" s="2">
        <f>SUM(B35:B37)</f>
        <v>2071544253.1470194</v>
      </c>
      <c r="C34" s="2">
        <v>2071544253.1470194</v>
      </c>
    </row>
    <row r="35" spans="1:3" ht="15" customHeight="1" x14ac:dyDescent="0.2">
      <c r="A35" s="4" t="s">
        <v>31</v>
      </c>
      <c r="B35" s="3">
        <v>495429093.72710824</v>
      </c>
      <c r="C35" s="3">
        <v>495429093.72710824</v>
      </c>
    </row>
    <row r="36" spans="1:3" x14ac:dyDescent="0.2">
      <c r="A36" s="4" t="s">
        <v>32</v>
      </c>
      <c r="B36" s="3">
        <v>636842684.59673083</v>
      </c>
      <c r="C36" s="3">
        <v>636842684.59673083</v>
      </c>
    </row>
    <row r="37" spans="1:3" x14ac:dyDescent="0.2">
      <c r="A37" s="4" t="s">
        <v>33</v>
      </c>
      <c r="B37" s="3">
        <v>939272474.8231802</v>
      </c>
      <c r="C37" s="3">
        <v>939272474.8231802</v>
      </c>
    </row>
    <row r="38" spans="1:3" s="15" customFormat="1" ht="15" x14ac:dyDescent="0.2">
      <c r="A38" s="14" t="s">
        <v>34</v>
      </c>
      <c r="B38" s="2">
        <f>SUM(B39:B42)</f>
        <v>2025678957.9952683</v>
      </c>
      <c r="C38" s="2">
        <v>2025678957.9952683</v>
      </c>
    </row>
    <row r="39" spans="1:3" x14ac:dyDescent="0.2">
      <c r="A39" s="4" t="s">
        <v>35</v>
      </c>
      <c r="B39" s="3">
        <v>934359374.32205212</v>
      </c>
      <c r="C39" s="3">
        <v>934359374.32205212</v>
      </c>
    </row>
    <row r="40" spans="1:3" x14ac:dyDescent="0.2">
      <c r="A40" s="4" t="s">
        <v>36</v>
      </c>
      <c r="B40" s="3">
        <v>702796816.4559325</v>
      </c>
      <c r="C40" s="3">
        <v>702796816.4559325</v>
      </c>
    </row>
    <row r="41" spans="1:3" x14ac:dyDescent="0.2">
      <c r="A41" s="4" t="s">
        <v>37</v>
      </c>
      <c r="B41" s="3">
        <v>10436360.83136867</v>
      </c>
      <c r="C41" s="3">
        <v>10436360.83136867</v>
      </c>
    </row>
    <row r="42" spans="1:3" ht="25.5" x14ac:dyDescent="0.2">
      <c r="A42" s="4" t="s">
        <v>38</v>
      </c>
      <c r="B42" s="3">
        <v>378086406.38591504</v>
      </c>
      <c r="C42" s="3">
        <v>378086406.38591504</v>
      </c>
    </row>
    <row r="43" spans="1:3" x14ac:dyDescent="0.2">
      <c r="A43" s="14"/>
      <c r="B43" s="3"/>
      <c r="C43" s="3"/>
    </row>
    <row r="44" spans="1:3" s="15" customFormat="1" ht="15" x14ac:dyDescent="0.2">
      <c r="A44" s="14" t="s">
        <v>39</v>
      </c>
      <c r="B44" s="2">
        <v>371571820.29533112</v>
      </c>
      <c r="C44" s="2">
        <v>371571820.29533112</v>
      </c>
    </row>
    <row r="45" spans="1:3" s="15" customFormat="1" x14ac:dyDescent="0.2">
      <c r="A45" s="14"/>
      <c r="B45" s="3"/>
      <c r="C45" s="3"/>
    </row>
    <row r="46" spans="1:3" s="15" customFormat="1" ht="15" x14ac:dyDescent="0.2">
      <c r="A46" s="14" t="s">
        <v>40</v>
      </c>
      <c r="B46" s="2">
        <v>247714546.86355412</v>
      </c>
      <c r="C46" s="2">
        <v>247714546.86355412</v>
      </c>
    </row>
    <row r="47" spans="1:3" s="15" customFormat="1" ht="15" x14ac:dyDescent="0.2">
      <c r="A47" s="14"/>
      <c r="B47" s="2"/>
      <c r="C47" s="2"/>
    </row>
    <row r="48" spans="1:3" s="17" customFormat="1" ht="15" x14ac:dyDescent="0.2">
      <c r="A48" s="13" t="s">
        <v>41</v>
      </c>
      <c r="B48" s="2">
        <f>+B49+B56</f>
        <v>197659388130.66</v>
      </c>
      <c r="C48" s="2">
        <v>69495502788.660004</v>
      </c>
    </row>
    <row r="49" spans="1:3" s="15" customFormat="1" ht="15" x14ac:dyDescent="0.2">
      <c r="A49" s="14" t="s">
        <v>42</v>
      </c>
      <c r="B49" s="2">
        <f>+B50+B54</f>
        <v>44025927</v>
      </c>
      <c r="C49" s="2">
        <v>3512000</v>
      </c>
    </row>
    <row r="50" spans="1:3" ht="15" x14ac:dyDescent="0.2">
      <c r="A50" s="14" t="s">
        <v>43</v>
      </c>
      <c r="B50" s="2">
        <f>SUM(B51:B53)</f>
        <v>44025927</v>
      </c>
      <c r="C50" s="2">
        <v>3512000</v>
      </c>
    </row>
    <row r="51" spans="1:3" s="15" customFormat="1" x14ac:dyDescent="0.2">
      <c r="A51" s="4" t="s">
        <v>44</v>
      </c>
      <c r="B51" s="3">
        <v>864000</v>
      </c>
      <c r="C51" s="3">
        <v>864000</v>
      </c>
    </row>
    <row r="52" spans="1:3" s="15" customFormat="1" x14ac:dyDescent="0.2">
      <c r="A52" s="4" t="s">
        <v>45</v>
      </c>
      <c r="B52" s="3">
        <v>648000</v>
      </c>
      <c r="C52" s="3">
        <v>648000</v>
      </c>
    </row>
    <row r="53" spans="1:3" x14ac:dyDescent="0.2">
      <c r="A53" s="4" t="s">
        <v>46</v>
      </c>
      <c r="B53" s="3">
        <v>42513927</v>
      </c>
      <c r="C53" s="3">
        <v>2000000</v>
      </c>
    </row>
    <row r="54" spans="1:3" ht="15" x14ac:dyDescent="0.2">
      <c r="A54" s="14" t="s">
        <v>47</v>
      </c>
      <c r="B54" s="2">
        <f>+B55</f>
        <v>0</v>
      </c>
      <c r="C54" s="2"/>
    </row>
    <row r="55" spans="1:3" ht="15" x14ac:dyDescent="0.2">
      <c r="A55" s="4" t="s">
        <v>48</v>
      </c>
      <c r="B55" s="2">
        <v>0</v>
      </c>
      <c r="C55" s="2"/>
    </row>
    <row r="56" spans="1:3" ht="15" x14ac:dyDescent="0.2">
      <c r="A56" s="14" t="s">
        <v>49</v>
      </c>
      <c r="B56" s="2">
        <f>+B57+B70+B74+B79+B89+B95+B101+B106+B111+B113+B116+B122+B129+B131+B119</f>
        <v>197615362203.66</v>
      </c>
      <c r="C56" s="2">
        <v>69491990788.660004</v>
      </c>
    </row>
    <row r="57" spans="1:3" ht="15" x14ac:dyDescent="0.2">
      <c r="A57" s="14" t="s">
        <v>50</v>
      </c>
      <c r="B57" s="2">
        <f>SUM(B58:B69)</f>
        <v>40855399750</v>
      </c>
      <c r="C57" s="2">
        <v>2852000000</v>
      </c>
    </row>
    <row r="58" spans="1:3" x14ac:dyDescent="0.2">
      <c r="A58" s="4" t="s">
        <v>51</v>
      </c>
      <c r="B58" s="3">
        <v>0</v>
      </c>
      <c r="C58" s="3">
        <v>0</v>
      </c>
    </row>
    <row r="59" spans="1:3" x14ac:dyDescent="0.2">
      <c r="A59" s="4" t="s">
        <v>52</v>
      </c>
      <c r="B59" s="3">
        <v>266925000</v>
      </c>
      <c r="C59" s="3">
        <v>0</v>
      </c>
    </row>
    <row r="60" spans="1:3" x14ac:dyDescent="0.2">
      <c r="A60" s="4" t="s">
        <v>53</v>
      </c>
      <c r="B60" s="3">
        <v>5940295750</v>
      </c>
      <c r="C60" s="3">
        <v>1000000000</v>
      </c>
    </row>
    <row r="61" spans="1:3" x14ac:dyDescent="0.2">
      <c r="A61" s="4" t="s">
        <v>54</v>
      </c>
      <c r="B61" s="3">
        <v>791998000</v>
      </c>
      <c r="C61" s="3">
        <v>352000000</v>
      </c>
    </row>
    <row r="62" spans="1:3" x14ac:dyDescent="0.2">
      <c r="A62" s="4" t="s">
        <v>55</v>
      </c>
      <c r="B62" s="3">
        <v>0</v>
      </c>
      <c r="C62" s="3">
        <v>0</v>
      </c>
    </row>
    <row r="63" spans="1:3" x14ac:dyDescent="0.2">
      <c r="A63" s="4" t="s">
        <v>56</v>
      </c>
      <c r="B63" s="3">
        <v>0</v>
      </c>
      <c r="C63" s="3">
        <v>0</v>
      </c>
    </row>
    <row r="64" spans="1:3" x14ac:dyDescent="0.2">
      <c r="A64" s="4" t="s">
        <v>57</v>
      </c>
      <c r="B64" s="3">
        <v>0</v>
      </c>
      <c r="C64" s="3">
        <v>0</v>
      </c>
    </row>
    <row r="65" spans="1:3" s="15" customFormat="1" x14ac:dyDescent="0.2">
      <c r="A65" s="4" t="s">
        <v>58</v>
      </c>
      <c r="B65" s="3">
        <v>0</v>
      </c>
      <c r="C65" s="3">
        <v>0</v>
      </c>
    </row>
    <row r="66" spans="1:3" x14ac:dyDescent="0.2">
      <c r="A66" s="4" t="s">
        <v>59</v>
      </c>
      <c r="B66" s="3">
        <v>30528660000</v>
      </c>
      <c r="C66" s="3">
        <v>1200000000</v>
      </c>
    </row>
    <row r="67" spans="1:3" x14ac:dyDescent="0.2">
      <c r="A67" s="4" t="s">
        <v>60</v>
      </c>
      <c r="B67" s="3">
        <v>1956864000</v>
      </c>
      <c r="C67" s="3">
        <v>300000000</v>
      </c>
    </row>
    <row r="68" spans="1:3" x14ac:dyDescent="0.2">
      <c r="A68" s="4" t="s">
        <v>61</v>
      </c>
      <c r="B68" s="3">
        <v>602637000</v>
      </c>
      <c r="C68" s="3">
        <v>0</v>
      </c>
    </row>
    <row r="69" spans="1:3" s="15" customFormat="1" x14ac:dyDescent="0.2">
      <c r="A69" s="4" t="s">
        <v>62</v>
      </c>
      <c r="B69" s="3">
        <v>768020000</v>
      </c>
      <c r="C69" s="3">
        <v>0</v>
      </c>
    </row>
    <row r="70" spans="1:3" s="18" customFormat="1" ht="15" x14ac:dyDescent="0.2">
      <c r="A70" s="14" t="s">
        <v>63</v>
      </c>
      <c r="B70" s="2">
        <f>SUM(B71:B73)</f>
        <v>225000000</v>
      </c>
      <c r="C70" s="2">
        <v>70000000</v>
      </c>
    </row>
    <row r="71" spans="1:3" x14ac:dyDescent="0.2">
      <c r="A71" s="4" t="s">
        <v>64</v>
      </c>
      <c r="B71" s="3">
        <v>75000000</v>
      </c>
      <c r="C71" s="3">
        <v>20000000</v>
      </c>
    </row>
    <row r="72" spans="1:3" x14ac:dyDescent="0.2">
      <c r="A72" s="4" t="s">
        <v>65</v>
      </c>
      <c r="B72" s="3">
        <v>150000000</v>
      </c>
      <c r="C72" s="3">
        <v>50000000</v>
      </c>
    </row>
    <row r="73" spans="1:3" x14ac:dyDescent="0.2">
      <c r="A73" s="4" t="s">
        <v>66</v>
      </c>
      <c r="B73" s="3">
        <v>0</v>
      </c>
      <c r="C73" s="3">
        <v>0</v>
      </c>
    </row>
    <row r="74" spans="1:3" s="15" customFormat="1" ht="15" x14ac:dyDescent="0.2">
      <c r="A74" s="14" t="s">
        <v>67</v>
      </c>
      <c r="B74" s="2">
        <f>SUM(B75:B78)</f>
        <v>22007911342</v>
      </c>
      <c r="C74" s="2">
        <v>1787913130</v>
      </c>
    </row>
    <row r="75" spans="1:3" x14ac:dyDescent="0.2">
      <c r="A75" s="4" t="s">
        <v>68</v>
      </c>
      <c r="B75" s="3">
        <v>8210120000</v>
      </c>
      <c r="C75" s="3">
        <v>1000000000</v>
      </c>
    </row>
    <row r="76" spans="1:3" x14ac:dyDescent="0.2">
      <c r="A76" s="4" t="s">
        <v>69</v>
      </c>
      <c r="B76" s="3">
        <v>3710959212</v>
      </c>
      <c r="C76" s="3">
        <v>300000000</v>
      </c>
    </row>
    <row r="77" spans="1:3" x14ac:dyDescent="0.2">
      <c r="A77" s="4" t="s">
        <v>70</v>
      </c>
      <c r="B77" s="3">
        <v>9658686500</v>
      </c>
      <c r="C77" s="3">
        <v>300000000</v>
      </c>
    </row>
    <row r="78" spans="1:3" x14ac:dyDescent="0.2">
      <c r="A78" s="4" t="s">
        <v>71</v>
      </c>
      <c r="B78" s="3">
        <v>428145630</v>
      </c>
      <c r="C78" s="3">
        <v>187913130</v>
      </c>
    </row>
    <row r="79" spans="1:3" ht="15" x14ac:dyDescent="0.2">
      <c r="A79" s="14" t="s">
        <v>72</v>
      </c>
      <c r="B79" s="2">
        <f>SUM(B80:B88)</f>
        <v>7125761562</v>
      </c>
      <c r="C79" s="2">
        <v>2039360000</v>
      </c>
    </row>
    <row r="80" spans="1:3" x14ac:dyDescent="0.2">
      <c r="A80" s="4" t="s">
        <v>73</v>
      </c>
      <c r="B80" s="3">
        <v>36720000</v>
      </c>
      <c r="C80" s="3">
        <v>36720000</v>
      </c>
    </row>
    <row r="81" spans="1:3" x14ac:dyDescent="0.2">
      <c r="A81" s="4" t="s">
        <v>74</v>
      </c>
      <c r="B81" s="3">
        <v>257040000</v>
      </c>
      <c r="C81" s="3">
        <v>257040000</v>
      </c>
    </row>
    <row r="82" spans="1:3" s="15" customFormat="1" x14ac:dyDescent="0.2">
      <c r="A82" s="4" t="s">
        <v>75</v>
      </c>
      <c r="B82" s="3">
        <v>12769692</v>
      </c>
      <c r="C82" s="3">
        <v>0</v>
      </c>
    </row>
    <row r="83" spans="1:3" x14ac:dyDescent="0.2">
      <c r="A83" s="4" t="s">
        <v>76</v>
      </c>
      <c r="B83" s="3">
        <v>1800000000</v>
      </c>
      <c r="C83" s="3">
        <v>1000000000</v>
      </c>
    </row>
    <row r="84" spans="1:3" x14ac:dyDescent="0.2">
      <c r="A84" s="4" t="s">
        <v>77</v>
      </c>
      <c r="B84" s="3">
        <v>3697550400</v>
      </c>
      <c r="C84" s="3">
        <v>600000000</v>
      </c>
    </row>
    <row r="85" spans="1:3" x14ac:dyDescent="0.2">
      <c r="A85" s="4" t="s">
        <v>78</v>
      </c>
      <c r="B85" s="3">
        <v>65000000</v>
      </c>
      <c r="C85" s="3">
        <v>65000000</v>
      </c>
    </row>
    <row r="86" spans="1:3" x14ac:dyDescent="0.2">
      <c r="A86" s="4" t="s">
        <v>79</v>
      </c>
      <c r="B86" s="3">
        <v>6000000</v>
      </c>
      <c r="C86" s="3">
        <v>6000000</v>
      </c>
    </row>
    <row r="87" spans="1:3" x14ac:dyDescent="0.2">
      <c r="A87" s="4" t="s">
        <v>80</v>
      </c>
      <c r="B87" s="3">
        <v>600000</v>
      </c>
      <c r="C87" s="3">
        <v>600000</v>
      </c>
    </row>
    <row r="88" spans="1:3" s="15" customFormat="1" x14ac:dyDescent="0.2">
      <c r="A88" s="4" t="s">
        <v>81</v>
      </c>
      <c r="B88" s="3">
        <v>1250081470</v>
      </c>
      <c r="C88" s="3">
        <v>74000000</v>
      </c>
    </row>
    <row r="89" spans="1:3" ht="15" x14ac:dyDescent="0.2">
      <c r="A89" s="14" t="s">
        <v>82</v>
      </c>
      <c r="B89" s="2">
        <f>SUM(B90:B94)</f>
        <v>9063160000</v>
      </c>
      <c r="C89" s="2">
        <v>1880576000</v>
      </c>
    </row>
    <row r="90" spans="1:3" x14ac:dyDescent="0.2">
      <c r="A90" s="4" t="s">
        <v>83</v>
      </c>
      <c r="B90" s="3">
        <v>12000000</v>
      </c>
      <c r="C90" s="3">
        <v>12000000</v>
      </c>
    </row>
    <row r="91" spans="1:3" x14ac:dyDescent="0.2">
      <c r="A91" s="4" t="s">
        <v>84</v>
      </c>
      <c r="B91" s="3">
        <v>6718576000</v>
      </c>
      <c r="C91" s="3">
        <v>518576000</v>
      </c>
    </row>
    <row r="92" spans="1:3" x14ac:dyDescent="0.2">
      <c r="A92" s="4" t="s">
        <v>85</v>
      </c>
      <c r="B92" s="3">
        <v>934000000</v>
      </c>
      <c r="C92" s="3">
        <v>200000000</v>
      </c>
    </row>
    <row r="93" spans="1:3" x14ac:dyDescent="0.2">
      <c r="A93" s="4" t="s">
        <v>86</v>
      </c>
      <c r="B93" s="3">
        <v>60000000</v>
      </c>
      <c r="C93" s="3">
        <v>60000000</v>
      </c>
    </row>
    <row r="94" spans="1:3" s="15" customFormat="1" x14ac:dyDescent="0.2">
      <c r="A94" s="4" t="s">
        <v>87</v>
      </c>
      <c r="B94" s="3">
        <v>1338584000</v>
      </c>
      <c r="C94" s="3">
        <v>1090000000</v>
      </c>
    </row>
    <row r="95" spans="1:3" ht="15" x14ac:dyDescent="0.2">
      <c r="A95" s="14" t="s">
        <v>88</v>
      </c>
      <c r="B95" s="2">
        <f>SUM(B96:B100)</f>
        <v>14706755472.66</v>
      </c>
      <c r="C95" s="2">
        <v>14706755472.66</v>
      </c>
    </row>
    <row r="96" spans="1:3" x14ac:dyDescent="0.2">
      <c r="A96" s="4" t="s">
        <v>89</v>
      </c>
      <c r="B96" s="3">
        <v>13300140527</v>
      </c>
      <c r="C96" s="3">
        <v>13300140527</v>
      </c>
    </row>
    <row r="97" spans="1:3" x14ac:dyDescent="0.2">
      <c r="A97" s="4" t="s">
        <v>90</v>
      </c>
      <c r="B97" s="3">
        <v>0</v>
      </c>
      <c r="C97" s="3">
        <v>0</v>
      </c>
    </row>
    <row r="98" spans="1:3" x14ac:dyDescent="0.2">
      <c r="A98" s="4" t="s">
        <v>91</v>
      </c>
      <c r="B98" s="3">
        <v>997654945.66000009</v>
      </c>
      <c r="C98" s="3">
        <v>997654945.66000009</v>
      </c>
    </row>
    <row r="99" spans="1:3" s="15" customFormat="1" x14ac:dyDescent="0.2">
      <c r="A99" s="4" t="s">
        <v>92</v>
      </c>
      <c r="B99" s="3">
        <v>12960000</v>
      </c>
      <c r="C99" s="3">
        <v>12960000</v>
      </c>
    </row>
    <row r="100" spans="1:3" x14ac:dyDescent="0.2">
      <c r="A100" s="4" t="s">
        <v>93</v>
      </c>
      <c r="B100" s="3">
        <v>396000000</v>
      </c>
      <c r="C100" s="3">
        <v>396000000</v>
      </c>
    </row>
    <row r="101" spans="1:3" ht="15" x14ac:dyDescent="0.2">
      <c r="A101" s="14" t="s">
        <v>94</v>
      </c>
      <c r="B101" s="2">
        <f>SUM(B102:B105)</f>
        <v>1000000</v>
      </c>
      <c r="C101" s="2">
        <v>1000000</v>
      </c>
    </row>
    <row r="102" spans="1:3" x14ac:dyDescent="0.2">
      <c r="A102" s="4" t="s">
        <v>95</v>
      </c>
      <c r="B102" s="3">
        <v>0</v>
      </c>
      <c r="C102" s="3">
        <v>0</v>
      </c>
    </row>
    <row r="103" spans="1:3" ht="15" x14ac:dyDescent="0.2">
      <c r="A103" s="4" t="s">
        <v>96</v>
      </c>
      <c r="B103" s="2">
        <v>0</v>
      </c>
      <c r="C103" s="2">
        <v>0</v>
      </c>
    </row>
    <row r="104" spans="1:3" s="15" customFormat="1" x14ac:dyDescent="0.2">
      <c r="A104" s="4" t="s">
        <v>97</v>
      </c>
      <c r="B104" s="3">
        <v>0</v>
      </c>
      <c r="C104" s="3">
        <v>0</v>
      </c>
    </row>
    <row r="105" spans="1:3" x14ac:dyDescent="0.2">
      <c r="A105" s="4" t="s">
        <v>98</v>
      </c>
      <c r="B105" s="3">
        <v>1000000</v>
      </c>
      <c r="C105" s="3">
        <v>1000000</v>
      </c>
    </row>
    <row r="106" spans="1:3" s="15" customFormat="1" ht="15" x14ac:dyDescent="0.2">
      <c r="A106" s="14" t="s">
        <v>99</v>
      </c>
      <c r="B106" s="2">
        <f>SUM(B107:B110)</f>
        <v>277728240</v>
      </c>
      <c r="C106" s="2">
        <v>277728240</v>
      </c>
    </row>
    <row r="107" spans="1:3" x14ac:dyDescent="0.2">
      <c r="A107" s="4" t="s">
        <v>100</v>
      </c>
      <c r="B107" s="3">
        <v>41707200</v>
      </c>
      <c r="C107" s="3">
        <v>41707200</v>
      </c>
    </row>
    <row r="108" spans="1:3" x14ac:dyDescent="0.2">
      <c r="A108" s="4" t="s">
        <v>101</v>
      </c>
      <c r="B108" s="3">
        <v>160107840</v>
      </c>
      <c r="C108" s="3">
        <v>160107840</v>
      </c>
    </row>
    <row r="109" spans="1:3" s="15" customFormat="1" x14ac:dyDescent="0.2">
      <c r="A109" s="4" t="s">
        <v>102</v>
      </c>
      <c r="B109" s="3">
        <v>19553400</v>
      </c>
      <c r="C109" s="3">
        <v>19553400</v>
      </c>
    </row>
    <row r="110" spans="1:3" x14ac:dyDescent="0.2">
      <c r="A110" s="4" t="s">
        <v>103</v>
      </c>
      <c r="B110" s="3">
        <v>56359800</v>
      </c>
      <c r="C110" s="3">
        <v>56359800</v>
      </c>
    </row>
    <row r="111" spans="1:3" ht="15" x14ac:dyDescent="0.2">
      <c r="A111" s="14" t="s">
        <v>104</v>
      </c>
      <c r="B111" s="2">
        <f>+B112</f>
        <v>333558000</v>
      </c>
      <c r="C111" s="2">
        <v>333558000</v>
      </c>
    </row>
    <row r="112" spans="1:3" s="15" customFormat="1" x14ac:dyDescent="0.2">
      <c r="A112" s="4" t="s">
        <v>105</v>
      </c>
      <c r="B112" s="3">
        <v>333558000</v>
      </c>
      <c r="C112" s="3">
        <v>333558000</v>
      </c>
    </row>
    <row r="113" spans="1:3" ht="15" x14ac:dyDescent="0.2">
      <c r="A113" s="14" t="s">
        <v>106</v>
      </c>
      <c r="B113" s="2">
        <f>SUM(B114:B115)</f>
        <v>4549489821</v>
      </c>
      <c r="C113" s="2">
        <v>4549489821</v>
      </c>
    </row>
    <row r="114" spans="1:3" x14ac:dyDescent="0.2">
      <c r="A114" s="4" t="s">
        <v>107</v>
      </c>
      <c r="B114" s="3">
        <v>1080000</v>
      </c>
      <c r="C114" s="3">
        <v>1080000</v>
      </c>
    </row>
    <row r="115" spans="1:3" x14ac:dyDescent="0.2">
      <c r="A115" s="4" t="s">
        <v>108</v>
      </c>
      <c r="B115" s="3">
        <v>4548409821</v>
      </c>
      <c r="C115" s="3">
        <v>4548409821</v>
      </c>
    </row>
    <row r="116" spans="1:3" ht="15" x14ac:dyDescent="0.2">
      <c r="A116" s="14" t="s">
        <v>109</v>
      </c>
      <c r="B116" s="2">
        <f>SUM(B117:B118)</f>
        <v>1155600000</v>
      </c>
      <c r="C116" s="2">
        <v>1155600000</v>
      </c>
    </row>
    <row r="117" spans="1:3" x14ac:dyDescent="0.2">
      <c r="A117" s="4" t="s">
        <v>110</v>
      </c>
      <c r="B117" s="3">
        <v>21600000</v>
      </c>
      <c r="C117" s="3">
        <v>21600000</v>
      </c>
    </row>
    <row r="118" spans="1:3" x14ac:dyDescent="0.2">
      <c r="A118" s="4" t="s">
        <v>111</v>
      </c>
      <c r="B118" s="3">
        <v>1134000000</v>
      </c>
      <c r="C118" s="3">
        <v>1134000000</v>
      </c>
    </row>
    <row r="119" spans="1:3" s="15" customFormat="1" ht="15" x14ac:dyDescent="0.2">
      <c r="A119" s="14" t="s">
        <v>112</v>
      </c>
      <c r="B119" s="2">
        <v>540000</v>
      </c>
      <c r="C119" s="2">
        <v>540000</v>
      </c>
    </row>
    <row r="120" spans="1:3" x14ac:dyDescent="0.2">
      <c r="A120" s="19" t="s">
        <v>152</v>
      </c>
      <c r="B120" s="29">
        <v>0</v>
      </c>
      <c r="C120" s="29">
        <v>0</v>
      </c>
    </row>
    <row r="121" spans="1:3" s="15" customFormat="1" x14ac:dyDescent="0.2">
      <c r="A121" s="19" t="s">
        <v>153</v>
      </c>
      <c r="B121" s="29">
        <v>0</v>
      </c>
      <c r="C121" s="29">
        <v>0</v>
      </c>
    </row>
    <row r="122" spans="1:3" ht="15" x14ac:dyDescent="0.2">
      <c r="A122" s="14" t="s">
        <v>113</v>
      </c>
      <c r="B122" s="2">
        <f>SUM(B123:B128)</f>
        <v>146162016</v>
      </c>
      <c r="C122" s="2">
        <v>146162016</v>
      </c>
    </row>
    <row r="123" spans="1:3" x14ac:dyDescent="0.2">
      <c r="A123" s="4" t="s">
        <v>114</v>
      </c>
      <c r="B123" s="3">
        <v>5992008</v>
      </c>
      <c r="C123" s="3">
        <v>5992008</v>
      </c>
    </row>
    <row r="124" spans="1:3" s="17" customFormat="1" ht="15" x14ac:dyDescent="0.2">
      <c r="A124" s="4" t="s">
        <v>115</v>
      </c>
      <c r="B124" s="3">
        <v>535008</v>
      </c>
      <c r="C124" s="3">
        <v>535008</v>
      </c>
    </row>
    <row r="125" spans="1:3" s="15" customFormat="1" x14ac:dyDescent="0.2">
      <c r="A125" s="4" t="s">
        <v>116</v>
      </c>
      <c r="B125" s="3">
        <v>535000</v>
      </c>
      <c r="C125" s="3">
        <v>535000</v>
      </c>
    </row>
    <row r="126" spans="1:3" s="15" customFormat="1" x14ac:dyDescent="0.2">
      <c r="A126" s="4" t="s">
        <v>117</v>
      </c>
      <c r="B126" s="3">
        <v>96300000</v>
      </c>
      <c r="C126" s="3">
        <v>96300000</v>
      </c>
    </row>
    <row r="127" spans="1:3" x14ac:dyDescent="0.2">
      <c r="A127" s="4" t="s">
        <v>118</v>
      </c>
      <c r="B127" s="3">
        <v>32100000</v>
      </c>
      <c r="C127" s="3">
        <v>32100000</v>
      </c>
    </row>
    <row r="128" spans="1:3" s="15" customFormat="1" x14ac:dyDescent="0.2">
      <c r="A128" s="4" t="s">
        <v>119</v>
      </c>
      <c r="B128" s="3">
        <v>10700000</v>
      </c>
      <c r="C128" s="3">
        <v>10700000</v>
      </c>
    </row>
    <row r="129" spans="1:3" s="15" customFormat="1" ht="15" x14ac:dyDescent="0.2">
      <c r="A129" s="14" t="s">
        <v>120</v>
      </c>
      <c r="B129" s="2">
        <f>+B130</f>
        <v>1296000</v>
      </c>
      <c r="C129" s="2">
        <v>1296000</v>
      </c>
    </row>
    <row r="130" spans="1:3" x14ac:dyDescent="0.2">
      <c r="A130" s="4" t="s">
        <v>121</v>
      </c>
      <c r="B130" s="3">
        <v>1296000</v>
      </c>
      <c r="C130" s="3">
        <v>1296000</v>
      </c>
    </row>
    <row r="131" spans="1:3" s="15" customFormat="1" ht="15" x14ac:dyDescent="0.2">
      <c r="A131" s="14" t="s">
        <v>122</v>
      </c>
      <c r="B131" s="2">
        <f>SUM(B132:B135)</f>
        <v>97166000000</v>
      </c>
      <c r="C131" s="2">
        <v>39690012109</v>
      </c>
    </row>
    <row r="132" spans="1:3" s="15" customFormat="1" x14ac:dyDescent="0.2">
      <c r="A132" s="4" t="s">
        <v>123</v>
      </c>
      <c r="B132" s="3">
        <v>0</v>
      </c>
      <c r="C132" s="3">
        <v>0</v>
      </c>
    </row>
    <row r="133" spans="1:3" x14ac:dyDescent="0.2">
      <c r="A133" s="4" t="s">
        <v>124</v>
      </c>
      <c r="B133" s="3">
        <v>0</v>
      </c>
      <c r="C133" s="3">
        <v>0</v>
      </c>
    </row>
    <row r="134" spans="1:3" s="15" customFormat="1" x14ac:dyDescent="0.2">
      <c r="A134" s="4" t="s">
        <v>125</v>
      </c>
      <c r="B134" s="3">
        <v>0</v>
      </c>
      <c r="C134" s="3">
        <v>0</v>
      </c>
    </row>
    <row r="135" spans="1:3" s="15" customFormat="1" x14ac:dyDescent="0.2">
      <c r="A135" s="4" t="s">
        <v>122</v>
      </c>
      <c r="B135" s="3">
        <v>97166000000</v>
      </c>
      <c r="C135" s="3">
        <v>39690012109</v>
      </c>
    </row>
    <row r="136" spans="1:3" ht="15" x14ac:dyDescent="0.2">
      <c r="A136" s="4"/>
      <c r="B136" s="2"/>
      <c r="C136" s="2"/>
    </row>
    <row r="137" spans="1:3" ht="15" x14ac:dyDescent="0.2">
      <c r="A137" s="13" t="s">
        <v>126</v>
      </c>
      <c r="B137" s="2">
        <f>+B138+B142+B145+B148</f>
        <v>558429460329.91016</v>
      </c>
      <c r="C137" s="2">
        <v>443278773009</v>
      </c>
    </row>
    <row r="138" spans="1:3" s="17" customFormat="1" ht="15" x14ac:dyDescent="0.2">
      <c r="A138" s="14" t="s">
        <v>127</v>
      </c>
      <c r="B138" s="2">
        <f>+B139</f>
        <v>381961425977</v>
      </c>
      <c r="C138" s="2">
        <v>381961425977</v>
      </c>
    </row>
    <row r="139" spans="1:3" ht="15" x14ac:dyDescent="0.2">
      <c r="A139" s="14" t="s">
        <v>128</v>
      </c>
      <c r="B139" s="2">
        <f>+B140+B141</f>
        <v>381961425977</v>
      </c>
      <c r="C139" s="2">
        <v>381961425977</v>
      </c>
    </row>
    <row r="140" spans="1:3" s="17" customFormat="1" ht="15" x14ac:dyDescent="0.2">
      <c r="A140" s="4" t="s">
        <v>129</v>
      </c>
      <c r="B140" s="3">
        <v>381961425977</v>
      </c>
      <c r="C140" s="3">
        <v>381961425977</v>
      </c>
    </row>
    <row r="141" spans="1:3" s="15" customFormat="1" x14ac:dyDescent="0.2">
      <c r="A141" s="12" t="s">
        <v>154</v>
      </c>
      <c r="B141" s="3"/>
      <c r="C141" s="3">
        <v>0</v>
      </c>
    </row>
    <row r="142" spans="1:3" ht="15" x14ac:dyDescent="0.2">
      <c r="A142" s="14" t="s">
        <v>130</v>
      </c>
      <c r="B142" s="2">
        <f>+B143</f>
        <v>1217347032</v>
      </c>
      <c r="C142" s="2">
        <v>1217347032</v>
      </c>
    </row>
    <row r="143" spans="1:3" ht="15" x14ac:dyDescent="0.2">
      <c r="A143" s="14" t="s">
        <v>131</v>
      </c>
      <c r="B143" s="2">
        <f>+B144</f>
        <v>1217347032</v>
      </c>
      <c r="C143" s="2">
        <v>1217347032</v>
      </c>
    </row>
    <row r="144" spans="1:3" s="17" customFormat="1" ht="15" x14ac:dyDescent="0.2">
      <c r="A144" s="4" t="s">
        <v>132</v>
      </c>
      <c r="B144" s="3">
        <v>1217347032</v>
      </c>
      <c r="C144" s="3">
        <v>1217347032</v>
      </c>
    </row>
    <row r="145" spans="1:3" s="15" customFormat="1" ht="15" x14ac:dyDescent="0.2">
      <c r="A145" s="14" t="s">
        <v>133</v>
      </c>
      <c r="B145" s="2">
        <f>+B146</f>
        <v>175150687320.91019</v>
      </c>
      <c r="C145" s="2">
        <v>60000000000</v>
      </c>
    </row>
    <row r="146" spans="1:3" s="18" customFormat="1" ht="15" x14ac:dyDescent="0.2">
      <c r="A146" s="14" t="s">
        <v>134</v>
      </c>
      <c r="B146" s="2">
        <f>+B147</f>
        <v>175150687320.91019</v>
      </c>
      <c r="C146" s="2">
        <v>60000000000</v>
      </c>
    </row>
    <row r="147" spans="1:3" s="18" customFormat="1" ht="25.5" x14ac:dyDescent="0.2">
      <c r="A147" s="4" t="s">
        <v>135</v>
      </c>
      <c r="B147" s="3">
        <v>175150687320.91019</v>
      </c>
      <c r="C147" s="3">
        <v>60000000000</v>
      </c>
    </row>
    <row r="148" spans="1:3" ht="15" x14ac:dyDescent="0.2">
      <c r="A148" s="14" t="s">
        <v>136</v>
      </c>
      <c r="B148" s="2">
        <f>+B149</f>
        <v>100000000</v>
      </c>
      <c r="C148" s="2">
        <v>100000000</v>
      </c>
    </row>
    <row r="149" spans="1:3" s="17" customFormat="1" ht="15" x14ac:dyDescent="0.2">
      <c r="A149" s="14" t="s">
        <v>137</v>
      </c>
      <c r="B149" s="2">
        <f>+B150</f>
        <v>100000000</v>
      </c>
      <c r="C149" s="2">
        <v>100000000</v>
      </c>
    </row>
    <row r="150" spans="1:3" s="18" customFormat="1" x14ac:dyDescent="0.2">
      <c r="A150" s="4" t="s">
        <v>137</v>
      </c>
      <c r="B150" s="3">
        <v>100000000</v>
      </c>
      <c r="C150" s="3">
        <v>100000000</v>
      </c>
    </row>
    <row r="151" spans="1:3" s="18" customFormat="1" x14ac:dyDescent="0.2">
      <c r="A151" s="25" t="s">
        <v>155</v>
      </c>
      <c r="B151" s="3"/>
      <c r="C151" s="3"/>
    </row>
    <row r="152" spans="1:3" s="18" customFormat="1" x14ac:dyDescent="0.2">
      <c r="A152" s="24" t="s">
        <v>160</v>
      </c>
      <c r="B152" s="3"/>
      <c r="C152" s="3"/>
    </row>
    <row r="153" spans="1:3" s="18" customFormat="1" x14ac:dyDescent="0.2">
      <c r="A153" s="14"/>
      <c r="B153" s="3"/>
      <c r="C153" s="3"/>
    </row>
    <row r="154" spans="1:3" s="18" customFormat="1" ht="15" x14ac:dyDescent="0.2">
      <c r="A154" s="1" t="s">
        <v>138</v>
      </c>
      <c r="B154" s="2">
        <f>SUM(B156:B181)</f>
        <v>444299795469.81</v>
      </c>
      <c r="C154" s="2">
        <v>263821599277</v>
      </c>
    </row>
    <row r="155" spans="1:3" x14ac:dyDescent="0.2">
      <c r="A155" s="14"/>
      <c r="B155" s="3"/>
      <c r="C155" s="3"/>
    </row>
    <row r="156" spans="1:3" s="17" customFormat="1" ht="25.5" x14ac:dyDescent="0.2">
      <c r="A156" s="4" t="s">
        <v>158</v>
      </c>
      <c r="B156" s="3">
        <v>200000000000</v>
      </c>
      <c r="C156" s="3">
        <v>169500000000</v>
      </c>
    </row>
    <row r="157" spans="1:3" ht="15" x14ac:dyDescent="0.2">
      <c r="A157" s="4"/>
      <c r="B157" s="2"/>
      <c r="C157" s="2"/>
    </row>
    <row r="158" spans="1:3" s="17" customFormat="1" ht="25.5" x14ac:dyDescent="0.2">
      <c r="A158" s="4" t="s">
        <v>159</v>
      </c>
      <c r="B158" s="3">
        <v>214332149075.81</v>
      </c>
      <c r="C158" s="3">
        <v>79258146604</v>
      </c>
    </row>
    <row r="159" spans="1:3" s="15" customFormat="1" ht="25.5" x14ac:dyDescent="0.2">
      <c r="A159" s="4" t="s">
        <v>139</v>
      </c>
      <c r="B159" s="3"/>
      <c r="C159" s="3"/>
    </row>
    <row r="160" spans="1:3" s="18" customFormat="1" ht="31.5" customHeight="1" x14ac:dyDescent="0.2">
      <c r="A160" s="4" t="s">
        <v>151</v>
      </c>
      <c r="B160" s="3"/>
      <c r="C160" s="3"/>
    </row>
    <row r="161" spans="1:3" x14ac:dyDescent="0.2">
      <c r="A161" s="4"/>
      <c r="B161" s="3"/>
      <c r="C161" s="3"/>
    </row>
    <row r="162" spans="1:3" s="17" customFormat="1" ht="63.75" customHeight="1" x14ac:dyDescent="0.2">
      <c r="A162" s="4" t="s">
        <v>140</v>
      </c>
      <c r="B162" s="3"/>
      <c r="C162" s="3"/>
    </row>
    <row r="163" spans="1:3" ht="51" x14ac:dyDescent="0.2">
      <c r="A163" s="4" t="s">
        <v>141</v>
      </c>
      <c r="B163" s="3">
        <v>11500000000</v>
      </c>
      <c r="C163" s="3">
        <v>2000000000</v>
      </c>
    </row>
    <row r="164" spans="1:3" ht="38.25" x14ac:dyDescent="0.2">
      <c r="A164" s="4" t="s">
        <v>142</v>
      </c>
      <c r="B164" s="3"/>
      <c r="C164" s="3"/>
    </row>
    <row r="165" spans="1:3" s="20" customFormat="1" ht="38.25" x14ac:dyDescent="0.2">
      <c r="A165" s="4" t="s">
        <v>143</v>
      </c>
      <c r="B165" s="3">
        <v>6682706404</v>
      </c>
      <c r="C165" s="3">
        <v>6682706404</v>
      </c>
    </row>
    <row r="166" spans="1:3" s="17" customFormat="1" ht="25.5" x14ac:dyDescent="0.2">
      <c r="A166" s="4" t="s">
        <v>144</v>
      </c>
      <c r="B166" s="3">
        <v>0</v>
      </c>
      <c r="C166" s="3"/>
    </row>
    <row r="167" spans="1:3" x14ac:dyDescent="0.2">
      <c r="A167" s="4" t="s">
        <v>145</v>
      </c>
      <c r="B167" s="3"/>
      <c r="C167" s="3"/>
    </row>
    <row r="168" spans="1:3" ht="25.5" x14ac:dyDescent="0.2">
      <c r="A168" s="4" t="s">
        <v>146</v>
      </c>
      <c r="B168" s="3"/>
      <c r="C168" s="3"/>
    </row>
    <row r="169" spans="1:3" ht="25.5" x14ac:dyDescent="0.2">
      <c r="A169" s="27" t="s">
        <v>164</v>
      </c>
      <c r="B169" s="3">
        <v>1920000000</v>
      </c>
      <c r="C169" s="3">
        <v>1000000000</v>
      </c>
    </row>
    <row r="170" spans="1:3" ht="25.5" x14ac:dyDescent="0.2">
      <c r="A170" s="26" t="s">
        <v>161</v>
      </c>
      <c r="B170" s="3">
        <v>2157855906</v>
      </c>
      <c r="C170" s="3">
        <v>1000000000</v>
      </c>
    </row>
    <row r="171" spans="1:3" ht="25.5" x14ac:dyDescent="0.2">
      <c r="A171" s="26" t="s">
        <v>162</v>
      </c>
      <c r="B171" s="3">
        <v>6347525625</v>
      </c>
      <c r="C171" s="3">
        <v>3500000000</v>
      </c>
    </row>
    <row r="172" spans="1:3" x14ac:dyDescent="0.2">
      <c r="A172" s="21"/>
      <c r="B172" s="3"/>
      <c r="C172" s="3"/>
    </row>
    <row r="173" spans="1:3" ht="38.25" x14ac:dyDescent="0.2">
      <c r="A173" s="4" t="s">
        <v>147</v>
      </c>
      <c r="B173" s="3">
        <v>0</v>
      </c>
      <c r="C173" s="3"/>
    </row>
    <row r="174" spans="1:3" x14ac:dyDescent="0.2">
      <c r="A174" s="21"/>
      <c r="B174" s="3"/>
      <c r="C174" s="3"/>
    </row>
    <row r="175" spans="1:3" ht="25.5" x14ac:dyDescent="0.2">
      <c r="A175" s="22" t="s">
        <v>148</v>
      </c>
      <c r="B175" s="3">
        <v>367972500</v>
      </c>
      <c r="C175" s="3">
        <v>370000000</v>
      </c>
    </row>
    <row r="176" spans="1:3" x14ac:dyDescent="0.2">
      <c r="A176" s="21"/>
      <c r="B176" s="3"/>
      <c r="C176" s="3"/>
    </row>
    <row r="177" spans="1:3" x14ac:dyDescent="0.2">
      <c r="A177" s="4" t="s">
        <v>149</v>
      </c>
      <c r="B177" s="3">
        <v>210746269</v>
      </c>
      <c r="C177" s="3">
        <v>210746269</v>
      </c>
    </row>
    <row r="178" spans="1:3" x14ac:dyDescent="0.2">
      <c r="A178" s="21"/>
      <c r="B178" s="3"/>
      <c r="C178" s="3"/>
    </row>
    <row r="179" spans="1:3" x14ac:dyDescent="0.2">
      <c r="A179" s="4" t="s">
        <v>156</v>
      </c>
      <c r="B179" s="3">
        <v>200000000</v>
      </c>
      <c r="C179" s="3">
        <v>100000000</v>
      </c>
    </row>
    <row r="180" spans="1:3" x14ac:dyDescent="0.2">
      <c r="A180" s="21"/>
      <c r="B180" s="3"/>
      <c r="C180" s="3"/>
    </row>
    <row r="181" spans="1:3" x14ac:dyDescent="0.2">
      <c r="A181" s="4" t="s">
        <v>157</v>
      </c>
      <c r="B181" s="3">
        <v>580839690</v>
      </c>
      <c r="C181" s="3">
        <v>200000000</v>
      </c>
    </row>
    <row r="182" spans="1:3" x14ac:dyDescent="0.2">
      <c r="A182" s="21"/>
      <c r="B182" s="3"/>
      <c r="C182" s="3"/>
    </row>
    <row r="183" spans="1:3" ht="15" x14ac:dyDescent="0.2">
      <c r="A183" s="23" t="s">
        <v>150</v>
      </c>
      <c r="B183" s="2">
        <f>+B154+B2</f>
        <v>1221409395951.6692</v>
      </c>
      <c r="C183" s="2">
        <v>797616627095.94897</v>
      </c>
    </row>
    <row r="185" spans="1:3" x14ac:dyDescent="0.2">
      <c r="A185" s="6"/>
    </row>
    <row r="186" spans="1:3" ht="15" x14ac:dyDescent="0.2">
      <c r="A186" s="7"/>
    </row>
    <row r="187" spans="1:3" ht="15" x14ac:dyDescent="0.2">
      <c r="A187" s="10"/>
    </row>
    <row r="188" spans="1:3" ht="15" x14ac:dyDescent="0.2">
      <c r="A188" s="10"/>
    </row>
    <row r="189" spans="1:3" x14ac:dyDescent="0.2">
      <c r="A189" s="8"/>
    </row>
    <row r="190" spans="1:3" x14ac:dyDescent="0.2">
      <c r="A190" s="8"/>
    </row>
    <row r="191" spans="1:3" ht="15" x14ac:dyDescent="0.2">
      <c r="A191" s="9"/>
    </row>
    <row r="192" spans="1:3" x14ac:dyDescent="0.2">
      <c r="A192" s="8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</sheetData>
  <autoFilter ref="B1:B183"/>
  <pageMargins left="0.39370078740157483" right="0.27559055118110237" top="0.74803149606299213" bottom="0.51181102362204722" header="0.31496062992125984" footer="0.31496062992125984"/>
  <pageSetup paperSize="14" scale="7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ANTEPPROY VIG-2017</vt:lpstr>
      <vt:lpstr>'ANTEPPROY VIG-2017'!Títulos_a_imprimir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Yomaira Rincon</dc:creator>
  <cp:keywords/>
  <dc:description/>
  <cp:lastModifiedBy>Ana María Olivella</cp:lastModifiedBy>
  <cp:revision/>
  <cp:lastPrinted>2016-08-10T21:09:19Z</cp:lastPrinted>
  <dcterms:created xsi:type="dcterms:W3CDTF">2015-08-05T20:55:17Z</dcterms:created>
  <dcterms:modified xsi:type="dcterms:W3CDTF">2016-08-10T22:37:51Z</dcterms:modified>
</cp:coreProperties>
</file>