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580" windowHeight="5775"/>
  </bookViews>
  <sheets>
    <sheet name="Hoja1" sheetId="1" r:id="rId1"/>
    <sheet name="Hoja2" sheetId="2" r:id="rId2"/>
    <sheet name="Hoja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H41" i="1"/>
  <c r="H35"/>
  <c r="F25"/>
  <c r="F23"/>
  <c r="F22"/>
  <c r="F21"/>
  <c r="F20"/>
  <c r="F19"/>
  <c r="F18"/>
  <c r="F17"/>
  <c r="H25" s="1"/>
  <c r="F10"/>
  <c r="F9"/>
  <c r="H10" s="1"/>
  <c r="H12" s="1"/>
  <c r="H27" l="1"/>
  <c r="H43" s="1"/>
  <c r="H47" s="1"/>
</calcChain>
</file>

<file path=xl/sharedStrings.xml><?xml version="1.0" encoding="utf-8"?>
<sst xmlns="http://schemas.openxmlformats.org/spreadsheetml/2006/main" count="38" uniqueCount="38">
  <si>
    <t>ACTIVIDADES DE OPERACION</t>
  </si>
  <si>
    <t>Excedente del periodo</t>
  </si>
  <si>
    <t xml:space="preserve">MAS: </t>
  </si>
  <si>
    <t>Partidas que no afectan el efectivo</t>
  </si>
  <si>
    <t>Depreciación de activos</t>
  </si>
  <si>
    <t>Provisiones</t>
  </si>
  <si>
    <t>Efectivo generado en operación</t>
  </si>
  <si>
    <t>Cambios en partidas operacionales</t>
  </si>
  <si>
    <t>Aumento en Cuentas por cobrar</t>
  </si>
  <si>
    <t>Aumento en deudores varios</t>
  </si>
  <si>
    <t>Aumento en Cuentas por pagar a proveedores</t>
  </si>
  <si>
    <t>Aumento en obligaciones laborales</t>
  </si>
  <si>
    <t>Aumento en impuestos por pagar</t>
  </si>
  <si>
    <t>Disminución en cuentas por pagar socios</t>
  </si>
  <si>
    <t>Flujo efectivo neto en actividades de operacion</t>
  </si>
  <si>
    <t>ACTIVIDADES DE INVERSION</t>
  </si>
  <si>
    <t>Construcciones en curso</t>
  </si>
  <si>
    <t>Adicion a edificios</t>
  </si>
  <si>
    <t>Adicion a muebles y enseres</t>
  </si>
  <si>
    <t>Adicion equipo de computo y comunicaciones</t>
  </si>
  <si>
    <t>Flujo neto de efectivo por actividad de inversion</t>
  </si>
  <si>
    <t>ACTIVIDADES DE FINANCIACION</t>
  </si>
  <si>
    <t>Venta de inmuebles</t>
  </si>
  <si>
    <t>Obligaciones financieras</t>
  </si>
  <si>
    <t>Flujo de efectivo neto en actividades de financiacion</t>
  </si>
  <si>
    <t>Aumento neto del efectivo durante el año</t>
  </si>
  <si>
    <t>Efectivo y equivalentes de efectivo al inicio del año</t>
  </si>
  <si>
    <t>Efectivo y equivalentes de efectivo al final del año</t>
  </si>
  <si>
    <t>JOSE MIGUEL SOLER</t>
  </si>
  <si>
    <t>Gerente General                                Revisor Fiscal</t>
  </si>
  <si>
    <t>Jefe de Contabilidad</t>
  </si>
  <si>
    <t>T.P. 19.357-T</t>
  </si>
  <si>
    <t>Aumento en pasivos diferidos</t>
  </si>
  <si>
    <t>Aumento en bienestar social</t>
  </si>
  <si>
    <t>Disminuciòn en otros activos</t>
  </si>
  <si>
    <t>Recursos propios reservados de ejercicios anteriores</t>
  </si>
  <si>
    <t xml:space="preserve">   RICARDO LOZANO FORERO        JORGE E.SANCHEZ PEREZ</t>
  </si>
  <si>
    <t xml:space="preserve">                  T.P. 30.031-T    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</si>
</sst>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&quot;N$&quot;* #,##0.00_);_(&quot;N$&quot;* \(#,##0.00\);_(&quot;N$&quot;* &quot;-&quot;??_);_(@_)"/>
  </numFmts>
  <fonts count="8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3" fontId="2" fillId="0" borderId="4" xfId="3" applyNumberFormat="1" applyFont="1" applyBorder="1" applyAlignment="1">
      <alignment horizontal="right"/>
    </xf>
    <xf numFmtId="0" fontId="6" fillId="0" borderId="0" xfId="1" applyFont="1"/>
    <xf numFmtId="4" fontId="6" fillId="0" borderId="0" xfId="1" applyNumberFormat="1" applyFont="1"/>
    <xf numFmtId="3" fontId="7" fillId="0" borderId="0" xfId="1" applyNumberFormat="1" applyFont="1"/>
    <xf numFmtId="3" fontId="1" fillId="0" borderId="0" xfId="1" applyNumberFormat="1"/>
    <xf numFmtId="0" fontId="3" fillId="0" borderId="1" xfId="0" applyFont="1" applyBorder="1"/>
    <xf numFmtId="0" fontId="3" fillId="0" borderId="2" xfId="0" applyFont="1" applyBorder="1"/>
    <xf numFmtId="3" fontId="0" fillId="0" borderId="2" xfId="0" applyNumberFormat="1" applyBorder="1"/>
    <xf numFmtId="3" fontId="0" fillId="0" borderId="7" xfId="0" applyNumberFormat="1" applyBorder="1"/>
    <xf numFmtId="0" fontId="3" fillId="0" borderId="3" xfId="0" applyFont="1" applyBorder="1"/>
    <xf numFmtId="0" fontId="3" fillId="0" borderId="0" xfId="0" applyFont="1" applyBorder="1"/>
    <xf numFmtId="3" fontId="0" fillId="0" borderId="0" xfId="0" applyNumberFormat="1" applyBorder="1"/>
    <xf numFmtId="3" fontId="0" fillId="0" borderId="4" xfId="0" applyNumberFormat="1" applyBorder="1"/>
    <xf numFmtId="0" fontId="0" fillId="0" borderId="3" xfId="0" applyBorder="1"/>
    <xf numFmtId="0" fontId="0" fillId="0" borderId="0" xfId="0" applyBorder="1"/>
    <xf numFmtId="0" fontId="2" fillId="0" borderId="3" xfId="0" applyFont="1" applyBorder="1"/>
    <xf numFmtId="0" fontId="2" fillId="0" borderId="0" xfId="0" applyFont="1" applyBorder="1"/>
    <xf numFmtId="3" fontId="5" fillId="0" borderId="0" xfId="0" applyNumberFormat="1" applyFont="1" applyBorder="1"/>
    <xf numFmtId="3" fontId="5" fillId="0" borderId="9" xfId="0" applyNumberFormat="1" applyFont="1" applyBorder="1"/>
    <xf numFmtId="37" fontId="0" fillId="0" borderId="0" xfId="0" applyNumberFormat="1" applyBorder="1"/>
    <xf numFmtId="3" fontId="2" fillId="0" borderId="12" xfId="0" applyNumberFormat="1" applyFont="1" applyBorder="1"/>
    <xf numFmtId="3" fontId="2" fillId="0" borderId="4" xfId="0" applyNumberFormat="1" applyFont="1" applyBorder="1"/>
    <xf numFmtId="0" fontId="4" fillId="0" borderId="3" xfId="0" applyFont="1" applyBorder="1"/>
    <xf numFmtId="0" fontId="5" fillId="0" borderId="0" xfId="0" applyFont="1" applyBorder="1"/>
    <xf numFmtId="0" fontId="0" fillId="0" borderId="4" xfId="0" applyBorder="1"/>
    <xf numFmtId="3" fontId="5" fillId="0" borderId="10" xfId="0" applyNumberFormat="1" applyFont="1" applyBorder="1"/>
    <xf numFmtId="3" fontId="2" fillId="0" borderId="8" xfId="0" applyNumberFormat="1" applyFont="1" applyBorder="1"/>
    <xf numFmtId="3" fontId="2" fillId="0" borderId="11" xfId="0" applyNumberFormat="1" applyFont="1" applyBorder="1"/>
    <xf numFmtId="0" fontId="2" fillId="0" borderId="3" xfId="0" applyFont="1" applyBorder="1" applyAlignment="1"/>
    <xf numFmtId="0" fontId="2" fillId="0" borderId="0" xfId="0" applyFont="1" applyBorder="1" applyAlignment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1" fillId="0" borderId="0" xfId="1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0" xfId="0" applyFont="1" applyBorder="1" applyAlignment="1">
      <alignment horizontal="right"/>
    </xf>
  </cellXfs>
  <cellStyles count="5">
    <cellStyle name="Millares 2" xfId="2"/>
    <cellStyle name="Moneda 2" xfId="3"/>
    <cellStyle name="Normal" xfId="0" builtinId="0"/>
    <cellStyle name="Normal 2" xfId="1"/>
    <cellStyle name="Porcentaj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INFORMES%20FINANCIEROS%20ASAMBLEAS%20BALANCES\INFORME%2020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oja1"/>
      <sheetName val="BAL COMP"/>
      <sheetName val="PATRIMONIO"/>
      <sheetName val="GASTOS"/>
      <sheetName val="RECAUDOS"/>
      <sheetName val="situación financiera"/>
      <sheetName val="Flujo efectivo"/>
      <sheetName val="Hoja2"/>
    </sheetNames>
    <sheetDataSet>
      <sheetData sheetId="0"/>
      <sheetData sheetId="1">
        <row r="6">
          <cell r="T6">
            <v>2928221.077291999</v>
          </cell>
        </row>
        <row r="7">
          <cell r="T7">
            <v>826308.90986999986</v>
          </cell>
        </row>
        <row r="8">
          <cell r="T8">
            <v>17111.987629999989</v>
          </cell>
        </row>
        <row r="9">
          <cell r="I9">
            <v>2162909.148</v>
          </cell>
          <cell r="T9">
            <v>-407285.79799999995</v>
          </cell>
        </row>
        <row r="10">
          <cell r="I10">
            <v>230405.18549000006</v>
          </cell>
          <cell r="T10">
            <v>6620.9368099999992</v>
          </cell>
        </row>
        <row r="11">
          <cell r="I11">
            <v>-19784.805999999982</v>
          </cell>
          <cell r="T11">
            <v>-110033.37693999999</v>
          </cell>
        </row>
        <row r="12">
          <cell r="T12">
            <v>1071729.06886</v>
          </cell>
        </row>
        <row r="13">
          <cell r="T13">
            <v>-587960</v>
          </cell>
        </row>
        <row r="19">
          <cell r="T19">
            <v>339178.21211000002</v>
          </cell>
        </row>
        <row r="20">
          <cell r="T20">
            <v>142155.62306000001</v>
          </cell>
        </row>
        <row r="21">
          <cell r="T21">
            <v>1640193.9462279994</v>
          </cell>
        </row>
        <row r="25">
          <cell r="I25">
            <v>-716770.32100000046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workbookViewId="0">
      <selection activeCell="B58" sqref="B58"/>
    </sheetView>
  </sheetViews>
  <sheetFormatPr baseColWidth="10" defaultRowHeight="15"/>
  <cols>
    <col min="1" max="1" width="1.28515625" customWidth="1"/>
    <col min="2" max="2" width="26" customWidth="1"/>
    <col min="3" max="3" width="26.5703125" customWidth="1"/>
    <col min="4" max="4" width="2.85546875" customWidth="1"/>
    <col min="5" max="5" width="3.5703125" customWidth="1"/>
    <col min="7" max="7" width="2.28515625" customWidth="1"/>
  </cols>
  <sheetData>
    <row r="1" spans="2:8">
      <c r="B1" s="7" t="s">
        <v>0</v>
      </c>
      <c r="C1" s="8"/>
      <c r="D1" s="8"/>
      <c r="E1" s="8"/>
      <c r="F1" s="9"/>
      <c r="G1" s="9"/>
      <c r="H1" s="10"/>
    </row>
    <row r="2" spans="2:8">
      <c r="B2" s="11"/>
      <c r="C2" s="12"/>
      <c r="D2" s="12"/>
      <c r="E2" s="12"/>
      <c r="F2" s="13"/>
      <c r="G2" s="13"/>
      <c r="H2" s="14"/>
    </row>
    <row r="3" spans="2:8">
      <c r="B3" s="15"/>
      <c r="C3" s="16"/>
      <c r="D3" s="16"/>
      <c r="E3" s="16"/>
      <c r="F3" s="13"/>
      <c r="G3" s="13"/>
      <c r="H3" s="14"/>
    </row>
    <row r="4" spans="2:8">
      <c r="B4" s="15" t="s">
        <v>1</v>
      </c>
      <c r="C4" s="16"/>
      <c r="D4" s="16"/>
      <c r="E4" s="16"/>
      <c r="F4" s="13"/>
      <c r="G4" s="13"/>
      <c r="H4" s="2">
        <v>0</v>
      </c>
    </row>
    <row r="5" spans="2:8">
      <c r="B5" s="15"/>
      <c r="C5" s="16"/>
      <c r="D5" s="16"/>
      <c r="E5" s="16"/>
      <c r="F5" s="13"/>
      <c r="G5" s="13"/>
      <c r="H5" s="2"/>
    </row>
    <row r="6" spans="2:8">
      <c r="B6" s="17" t="s">
        <v>2</v>
      </c>
      <c r="C6" s="18"/>
      <c r="D6" s="18"/>
      <c r="E6" s="18"/>
      <c r="F6" s="13"/>
      <c r="G6" s="13"/>
      <c r="H6" s="14"/>
    </row>
    <row r="7" spans="2:8">
      <c r="B7" s="17"/>
      <c r="C7" s="18"/>
      <c r="D7" s="18"/>
      <c r="E7" s="18"/>
      <c r="F7" s="13"/>
      <c r="G7" s="13"/>
      <c r="H7" s="14"/>
    </row>
    <row r="8" spans="2:8">
      <c r="B8" s="15" t="s">
        <v>3</v>
      </c>
      <c r="C8" s="16"/>
      <c r="D8" s="16"/>
      <c r="E8" s="16"/>
      <c r="F8" s="13"/>
      <c r="G8" s="13"/>
      <c r="H8" s="14"/>
    </row>
    <row r="9" spans="2:8">
      <c r="B9" s="15" t="s">
        <v>4</v>
      </c>
      <c r="C9" s="16"/>
      <c r="D9" s="16"/>
      <c r="E9" s="16"/>
      <c r="F9" s="19">
        <f>-+'[1]BAL COMP'!I25</f>
        <v>716770.32100000046</v>
      </c>
      <c r="G9" s="13"/>
      <c r="H9" s="14"/>
    </row>
    <row r="10" spans="2:8" ht="15.75" thickBot="1">
      <c r="B10" s="15" t="s">
        <v>5</v>
      </c>
      <c r="C10" s="16"/>
      <c r="D10" s="16"/>
      <c r="E10" s="16"/>
      <c r="F10" s="20">
        <f>-+'[1]BAL COMP'!I11</f>
        <v>19784.805999999982</v>
      </c>
      <c r="G10" s="21"/>
      <c r="H10" s="22">
        <f>SUM(F9:F10)</f>
        <v>736555.12700000044</v>
      </c>
    </row>
    <row r="11" spans="2:8">
      <c r="B11" s="15"/>
      <c r="C11" s="16"/>
      <c r="D11" s="16"/>
      <c r="E11" s="16"/>
      <c r="F11" s="19"/>
      <c r="G11" s="21"/>
      <c r="H11" s="23"/>
    </row>
    <row r="12" spans="2:8">
      <c r="B12" s="17" t="s">
        <v>6</v>
      </c>
      <c r="C12" s="18"/>
      <c r="D12" s="18"/>
      <c r="E12" s="18"/>
      <c r="F12" s="19"/>
      <c r="G12" s="13"/>
      <c r="H12" s="23">
        <f>SUM(H4:H10)</f>
        <v>736555.12700000044</v>
      </c>
    </row>
    <row r="13" spans="2:8">
      <c r="B13" s="17"/>
      <c r="C13" s="18"/>
      <c r="D13" s="18"/>
      <c r="E13" s="18"/>
      <c r="F13" s="19"/>
      <c r="G13" s="13"/>
      <c r="H13" s="23"/>
    </row>
    <row r="14" spans="2:8">
      <c r="B14" s="15"/>
      <c r="C14" s="16"/>
      <c r="D14" s="16"/>
      <c r="E14" s="16"/>
      <c r="F14" s="19"/>
      <c r="G14" s="13"/>
      <c r="H14" s="14"/>
    </row>
    <row r="15" spans="2:8">
      <c r="B15" s="17" t="s">
        <v>7</v>
      </c>
      <c r="C15" s="18"/>
      <c r="D15" s="18"/>
      <c r="E15" s="18"/>
      <c r="F15" s="19"/>
      <c r="G15" s="13"/>
      <c r="H15" s="14"/>
    </row>
    <row r="16" spans="2:8">
      <c r="B16" s="17"/>
      <c r="C16" s="18"/>
      <c r="D16" s="18"/>
      <c r="E16" s="18"/>
      <c r="F16" s="19"/>
      <c r="G16" s="13"/>
      <c r="H16" s="14"/>
    </row>
    <row r="17" spans="2:14">
      <c r="B17" s="15" t="s">
        <v>8</v>
      </c>
      <c r="C17" s="16"/>
      <c r="D17" s="16"/>
      <c r="E17" s="16"/>
      <c r="F17" s="19">
        <f>+'[1]BAL COMP'!I9</f>
        <v>2162909.148</v>
      </c>
      <c r="G17" s="21"/>
      <c r="H17" s="14"/>
      <c r="I17" s="1"/>
      <c r="J17" s="1"/>
      <c r="K17" s="1"/>
      <c r="L17" s="1"/>
      <c r="M17" s="1"/>
      <c r="N17" s="1"/>
    </row>
    <row r="18" spans="2:14">
      <c r="B18" s="15" t="s">
        <v>9</v>
      </c>
      <c r="C18" s="16"/>
      <c r="D18" s="16"/>
      <c r="E18" s="16"/>
      <c r="F18" s="19">
        <f>+'[1]BAL COMP'!I10</f>
        <v>230405.18549000006</v>
      </c>
      <c r="G18" s="21"/>
      <c r="H18" s="14"/>
      <c r="I18" s="1"/>
      <c r="J18" s="1"/>
      <c r="K18" s="1"/>
      <c r="L18" s="1"/>
      <c r="M18" s="1"/>
      <c r="N18" s="1"/>
    </row>
    <row r="19" spans="2:14">
      <c r="B19" s="15" t="s">
        <v>10</v>
      </c>
      <c r="C19" s="16"/>
      <c r="D19" s="16"/>
      <c r="E19" s="16"/>
      <c r="F19" s="19">
        <f>+'[1]BAL COMP'!T8</f>
        <v>17111.987629999989</v>
      </c>
      <c r="G19" s="21"/>
      <c r="H19" s="14"/>
      <c r="I19" s="1"/>
      <c r="J19" s="1"/>
      <c r="K19" s="1"/>
      <c r="L19" s="1"/>
      <c r="M19" s="1"/>
      <c r="N19" s="1"/>
    </row>
    <row r="20" spans="2:14">
      <c r="B20" s="15" t="s">
        <v>11</v>
      </c>
      <c r="C20" s="16"/>
      <c r="D20" s="16"/>
      <c r="E20" s="16"/>
      <c r="F20" s="19">
        <f>+'[1]BAL COMP'!T11+'[1]BAL COMP'!T20</f>
        <v>32122.246120000025</v>
      </c>
      <c r="G20" s="21"/>
      <c r="H20" s="14"/>
      <c r="I20" s="1"/>
      <c r="J20" s="1"/>
      <c r="K20" s="1"/>
      <c r="L20" s="1"/>
      <c r="M20" s="1"/>
      <c r="N20" s="1"/>
    </row>
    <row r="21" spans="2:14">
      <c r="B21" s="15" t="s">
        <v>32</v>
      </c>
      <c r="C21" s="16"/>
      <c r="D21" s="16"/>
      <c r="E21" s="16"/>
      <c r="F21" s="19">
        <f>+'[1]BAL COMP'!T12</f>
        <v>1071729.06886</v>
      </c>
      <c r="G21" s="21"/>
      <c r="H21" s="14"/>
      <c r="I21" s="1"/>
      <c r="J21" s="1"/>
      <c r="K21" s="1"/>
      <c r="L21" s="1"/>
      <c r="M21" s="1"/>
      <c r="N21" s="1"/>
    </row>
    <row r="22" spans="2:14">
      <c r="B22" s="24" t="s">
        <v>12</v>
      </c>
      <c r="C22" s="16"/>
      <c r="D22" s="16"/>
      <c r="E22" s="16"/>
      <c r="F22" s="19">
        <f>+'[1]BAL COMP'!T9+'[1]BAL COMP'!T10</f>
        <v>-400664.86118999997</v>
      </c>
      <c r="G22" s="21"/>
      <c r="H22" s="14"/>
      <c r="I22" s="1"/>
      <c r="J22" s="1"/>
      <c r="K22" s="1"/>
      <c r="L22" s="1"/>
      <c r="M22" s="1"/>
      <c r="N22" s="1"/>
    </row>
    <row r="23" spans="2:14">
      <c r="B23" s="24" t="s">
        <v>33</v>
      </c>
      <c r="C23" s="16"/>
      <c r="D23" s="16"/>
      <c r="E23" s="16"/>
      <c r="F23" s="19">
        <f>+'[1]BAL COMP'!T13+'[1]BAL COMP'!T19</f>
        <v>-248781.78788999998</v>
      </c>
      <c r="G23" s="21"/>
      <c r="H23" s="14"/>
      <c r="I23" s="1"/>
      <c r="J23" s="1"/>
      <c r="K23" s="1"/>
      <c r="L23" s="1"/>
      <c r="M23" s="1"/>
      <c r="N23" s="1"/>
    </row>
    <row r="24" spans="2:14">
      <c r="B24" s="15" t="s">
        <v>34</v>
      </c>
      <c r="C24" s="16"/>
      <c r="D24" s="16"/>
      <c r="E24" s="16"/>
      <c r="F24" s="19"/>
      <c r="G24" s="21"/>
      <c r="H24" s="14"/>
      <c r="I24" s="1"/>
      <c r="J24" s="1"/>
      <c r="K24" s="1"/>
      <c r="L24" s="1"/>
      <c r="M24" s="1"/>
      <c r="N24" s="1"/>
    </row>
    <row r="25" spans="2:14" ht="15.75" thickBot="1">
      <c r="B25" s="15" t="s">
        <v>13</v>
      </c>
      <c r="C25" s="16"/>
      <c r="D25" s="16"/>
      <c r="E25" s="16"/>
      <c r="F25" s="20">
        <f>+'[1]BAL COMP'!T6+'[1]BAL COMP'!T7+'[1]BAL COMP'!T21</f>
        <v>5394723.933389998</v>
      </c>
      <c r="G25" s="13"/>
      <c r="H25" s="22">
        <f>SUM(F17:G25)</f>
        <v>8259554.9204099979</v>
      </c>
      <c r="I25" s="1"/>
      <c r="J25" s="1"/>
      <c r="K25" s="1"/>
      <c r="L25" s="1"/>
      <c r="M25" s="1"/>
      <c r="N25" s="1"/>
    </row>
    <row r="26" spans="2:14">
      <c r="B26" s="15"/>
      <c r="C26" s="16"/>
      <c r="D26" s="16"/>
      <c r="E26" s="16"/>
      <c r="F26" s="25"/>
      <c r="G26" s="16"/>
      <c r="H26" s="26"/>
      <c r="I26" s="1"/>
      <c r="J26" s="1"/>
      <c r="K26" s="1"/>
      <c r="L26" s="3"/>
      <c r="M26" s="3"/>
      <c r="N26" s="4"/>
    </row>
    <row r="27" spans="2:14">
      <c r="B27" s="17" t="s">
        <v>14</v>
      </c>
      <c r="C27" s="18"/>
      <c r="D27" s="18"/>
      <c r="E27" s="18"/>
      <c r="F27" s="19"/>
      <c r="G27" s="13"/>
      <c r="H27" s="23">
        <f>H12+H25</f>
        <v>8996110.0474099983</v>
      </c>
      <c r="I27" s="1"/>
      <c r="J27" s="1"/>
      <c r="K27" s="1"/>
      <c r="L27" s="1"/>
      <c r="M27" s="1"/>
      <c r="N27" s="1"/>
    </row>
    <row r="28" spans="2:14">
      <c r="B28" s="17"/>
      <c r="C28" s="18"/>
      <c r="D28" s="18"/>
      <c r="E28" s="18"/>
      <c r="F28" s="19"/>
      <c r="G28" s="13"/>
      <c r="H28" s="23"/>
      <c r="I28" s="1"/>
      <c r="J28" s="1"/>
      <c r="K28" s="1"/>
      <c r="L28" s="1"/>
      <c r="M28" s="1"/>
      <c r="N28" s="1"/>
    </row>
    <row r="29" spans="2:14">
      <c r="B29" s="15"/>
      <c r="C29" s="16"/>
      <c r="D29" s="16"/>
      <c r="E29" s="16"/>
      <c r="F29" s="19"/>
      <c r="G29" s="13"/>
      <c r="H29" s="14"/>
      <c r="I29" s="1"/>
      <c r="J29" s="1"/>
      <c r="K29" s="1"/>
      <c r="L29" s="1"/>
      <c r="M29" s="1"/>
      <c r="N29" s="1"/>
    </row>
    <row r="30" spans="2:14">
      <c r="B30" s="11" t="s">
        <v>15</v>
      </c>
      <c r="C30" s="12"/>
      <c r="D30" s="12"/>
      <c r="E30" s="12"/>
      <c r="F30" s="19"/>
      <c r="G30" s="13"/>
      <c r="H30" s="14"/>
      <c r="I30" s="1"/>
      <c r="J30" s="1"/>
      <c r="K30" s="1"/>
      <c r="L30" s="1"/>
      <c r="M30" s="1"/>
      <c r="N30" s="1"/>
    </row>
    <row r="31" spans="2:14">
      <c r="B31" s="15" t="s">
        <v>17</v>
      </c>
      <c r="C31" s="16"/>
      <c r="D31" s="16"/>
      <c r="E31" s="16"/>
      <c r="F31" s="19">
        <v>729406</v>
      </c>
      <c r="G31" s="13"/>
      <c r="H31" s="14"/>
      <c r="I31" s="1"/>
      <c r="J31" s="1"/>
      <c r="K31" s="1"/>
      <c r="L31" s="1"/>
      <c r="M31" s="1"/>
      <c r="N31" s="1"/>
    </row>
    <row r="32" spans="2:14">
      <c r="B32" s="15" t="s">
        <v>18</v>
      </c>
      <c r="C32" s="16"/>
      <c r="D32" s="16"/>
      <c r="E32" s="16"/>
      <c r="F32" s="19">
        <v>74906</v>
      </c>
      <c r="G32" s="13"/>
      <c r="H32" s="14"/>
      <c r="I32" s="1"/>
      <c r="J32" s="1"/>
      <c r="K32" s="1"/>
      <c r="L32" s="1"/>
      <c r="M32" s="1"/>
      <c r="N32" s="1"/>
    </row>
    <row r="33" spans="2:9">
      <c r="B33" s="15" t="s">
        <v>19</v>
      </c>
      <c r="C33" s="16"/>
      <c r="D33" s="16"/>
      <c r="E33" s="16"/>
      <c r="F33" s="19">
        <v>135491</v>
      </c>
      <c r="G33" s="13"/>
      <c r="H33" s="26"/>
      <c r="I33" s="1"/>
    </row>
    <row r="34" spans="2:9" ht="15.75" thickBot="1">
      <c r="B34" s="15" t="s">
        <v>16</v>
      </c>
      <c r="C34" s="16"/>
      <c r="D34" s="16"/>
      <c r="E34" s="16"/>
      <c r="F34" s="20">
        <v>6568</v>
      </c>
      <c r="G34" s="13"/>
      <c r="H34" s="26"/>
      <c r="I34" s="1"/>
    </row>
    <row r="35" spans="2:9">
      <c r="B35" s="17" t="s">
        <v>20</v>
      </c>
      <c r="C35" s="18"/>
      <c r="D35" s="18"/>
      <c r="E35" s="18"/>
      <c r="F35" s="19"/>
      <c r="G35" s="13"/>
      <c r="H35" s="23">
        <f>-SUM(F31:F34)</f>
        <v>-946371</v>
      </c>
      <c r="I35" s="1"/>
    </row>
    <row r="36" spans="2:9">
      <c r="B36" s="17"/>
      <c r="C36" s="18"/>
      <c r="D36" s="18"/>
      <c r="E36" s="18"/>
      <c r="F36" s="19"/>
      <c r="G36" s="13"/>
      <c r="H36" s="23"/>
      <c r="I36" s="1"/>
    </row>
    <row r="37" spans="2:9">
      <c r="B37" s="11" t="s">
        <v>21</v>
      </c>
      <c r="C37" s="12"/>
      <c r="D37" s="12"/>
      <c r="E37" s="12"/>
      <c r="F37" s="19"/>
      <c r="G37" s="13"/>
      <c r="H37" s="14"/>
      <c r="I37" s="1"/>
    </row>
    <row r="38" spans="2:9">
      <c r="B38" s="15" t="s">
        <v>35</v>
      </c>
      <c r="C38" s="12"/>
      <c r="D38" s="12"/>
      <c r="E38" s="12"/>
      <c r="F38" s="19">
        <v>0</v>
      </c>
      <c r="G38" s="13"/>
      <c r="H38" s="14"/>
      <c r="I38" s="1"/>
    </row>
    <row r="39" spans="2:9">
      <c r="B39" s="15" t="s">
        <v>22</v>
      </c>
      <c r="C39" s="12"/>
      <c r="D39" s="12"/>
      <c r="E39" s="12"/>
      <c r="F39" s="19">
        <v>26000</v>
      </c>
      <c r="G39" s="13"/>
      <c r="H39" s="14"/>
      <c r="I39" s="1"/>
    </row>
    <row r="40" spans="2:9" ht="15.75" thickBot="1">
      <c r="B40" s="15" t="s">
        <v>23</v>
      </c>
      <c r="C40" s="16"/>
      <c r="D40" s="16"/>
      <c r="E40" s="16"/>
      <c r="F40" s="27">
        <v>470000</v>
      </c>
      <c r="G40" s="21"/>
      <c r="H40" s="14"/>
      <c r="I40" s="1"/>
    </row>
    <row r="41" spans="2:9" ht="15.75" thickTop="1">
      <c r="B41" s="17" t="s">
        <v>24</v>
      </c>
      <c r="C41" s="16"/>
      <c r="D41" s="16"/>
      <c r="E41" s="16"/>
      <c r="F41" s="13"/>
      <c r="G41" s="13"/>
      <c r="H41" s="28">
        <f>+F38+F39+F40</f>
        <v>496000</v>
      </c>
      <c r="I41" s="1"/>
    </row>
    <row r="42" spans="2:9">
      <c r="B42" s="15"/>
      <c r="C42" s="16"/>
      <c r="D42" s="16"/>
      <c r="E42" s="16"/>
      <c r="F42" s="13"/>
      <c r="G42" s="13"/>
      <c r="H42" s="14"/>
      <c r="I42" s="1"/>
    </row>
    <row r="43" spans="2:9">
      <c r="B43" s="17" t="s">
        <v>25</v>
      </c>
      <c r="C43" s="18"/>
      <c r="D43" s="18"/>
      <c r="E43" s="18"/>
      <c r="F43" s="13"/>
      <c r="G43" s="13"/>
      <c r="H43" s="23">
        <f>SUM(H27+H35+H41)</f>
        <v>8545739.0474099983</v>
      </c>
      <c r="I43" s="1"/>
    </row>
    <row r="44" spans="2:9">
      <c r="B44" s="17"/>
      <c r="C44" s="18"/>
      <c r="D44" s="18"/>
      <c r="E44" s="18"/>
      <c r="F44" s="13"/>
      <c r="G44" s="13"/>
      <c r="H44" s="23"/>
      <c r="I44" s="5"/>
    </row>
    <row r="45" spans="2:9">
      <c r="B45" s="15" t="s">
        <v>26</v>
      </c>
      <c r="C45" s="16"/>
      <c r="D45" s="16"/>
      <c r="E45" s="16"/>
      <c r="F45" s="13"/>
      <c r="G45" s="13"/>
      <c r="H45" s="23">
        <v>11083236</v>
      </c>
      <c r="I45" s="6"/>
    </row>
    <row r="46" spans="2:9">
      <c r="B46" s="15"/>
      <c r="C46" s="16"/>
      <c r="D46" s="16"/>
      <c r="E46" s="16"/>
      <c r="F46" s="13"/>
      <c r="G46" s="13"/>
      <c r="H46" s="14"/>
      <c r="I46" s="1"/>
    </row>
    <row r="47" spans="2:9" ht="15.75" thickBot="1">
      <c r="B47" s="17" t="s">
        <v>27</v>
      </c>
      <c r="C47" s="18"/>
      <c r="D47" s="18"/>
      <c r="E47" s="18"/>
      <c r="F47" s="13"/>
      <c r="G47" s="13"/>
      <c r="H47" s="29">
        <f>H45+H43</f>
        <v>19628975.047409996</v>
      </c>
      <c r="I47" s="1"/>
    </row>
    <row r="48" spans="2:9" ht="15.75" thickTop="1">
      <c r="B48" s="15"/>
      <c r="C48" s="16"/>
      <c r="D48" s="16"/>
      <c r="E48" s="16"/>
      <c r="F48" s="13"/>
      <c r="G48" s="16"/>
      <c r="H48" s="14"/>
      <c r="I48" s="5"/>
    </row>
    <row r="49" spans="1:8">
      <c r="B49" s="15"/>
      <c r="C49" s="16"/>
      <c r="D49" s="16"/>
      <c r="E49" s="16"/>
      <c r="F49" s="13"/>
      <c r="G49" s="16"/>
      <c r="H49" s="14"/>
    </row>
    <row r="50" spans="1:8">
      <c r="B50" s="15"/>
      <c r="C50" s="16"/>
      <c r="D50" s="16"/>
      <c r="E50" s="16"/>
      <c r="F50" s="13"/>
      <c r="G50" s="16"/>
      <c r="H50" s="14"/>
    </row>
    <row r="51" spans="1:8">
      <c r="B51" s="15"/>
      <c r="C51" s="16"/>
      <c r="D51" s="16"/>
      <c r="E51" s="16"/>
      <c r="F51" s="13"/>
      <c r="G51" s="16"/>
      <c r="H51" s="26"/>
    </row>
    <row r="52" spans="1:8">
      <c r="B52" s="15"/>
      <c r="C52" s="16"/>
      <c r="D52" s="16"/>
      <c r="E52" s="16"/>
      <c r="F52" s="16"/>
      <c r="G52" s="16"/>
      <c r="H52" s="26"/>
    </row>
    <row r="53" spans="1:8">
      <c r="B53" s="30" t="s">
        <v>36</v>
      </c>
      <c r="C53" s="31"/>
      <c r="D53" s="31"/>
      <c r="E53" s="16"/>
      <c r="F53" s="36" t="s">
        <v>28</v>
      </c>
      <c r="G53" s="36"/>
      <c r="H53" s="37"/>
    </row>
    <row r="54" spans="1:8">
      <c r="B54" s="38" t="s">
        <v>29</v>
      </c>
      <c r="C54" s="36"/>
      <c r="D54" s="36"/>
      <c r="E54" s="16"/>
      <c r="F54" s="36" t="s">
        <v>30</v>
      </c>
      <c r="G54" s="36"/>
      <c r="H54" s="37"/>
    </row>
    <row r="55" spans="1:8">
      <c r="B55" s="39" t="s">
        <v>37</v>
      </c>
      <c r="C55" s="40"/>
      <c r="D55" s="40"/>
      <c r="E55" s="16"/>
      <c r="F55" s="36" t="s">
        <v>31</v>
      </c>
      <c r="G55" s="36"/>
      <c r="H55" s="37"/>
    </row>
    <row r="56" spans="1:8">
      <c r="B56" s="32"/>
      <c r="C56" s="33"/>
      <c r="D56" s="33"/>
      <c r="E56" s="33"/>
      <c r="F56" s="33"/>
      <c r="G56" s="33"/>
      <c r="H56" s="34"/>
    </row>
    <row r="57" spans="1:8">
      <c r="A57" s="35"/>
      <c r="B57" s="35"/>
      <c r="C57" s="35"/>
      <c r="D57" s="35"/>
      <c r="E57" s="35"/>
      <c r="F57" s="35"/>
      <c r="G57" s="35"/>
    </row>
  </sheetData>
  <mergeCells count="5">
    <mergeCell ref="F53:H53"/>
    <mergeCell ref="B54:D54"/>
    <mergeCell ref="F54:H54"/>
    <mergeCell ref="B55:D55"/>
    <mergeCell ref="F55:H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SAYCO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Miguel Soler</dc:creator>
  <cp:lastModifiedBy>aburgosg</cp:lastModifiedBy>
  <dcterms:created xsi:type="dcterms:W3CDTF">2011-04-11T17:16:30Z</dcterms:created>
  <dcterms:modified xsi:type="dcterms:W3CDTF">2012-03-07T20:24:54Z</dcterms:modified>
</cp:coreProperties>
</file>